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5456" windowHeight="81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<sst xmlns="http://schemas.openxmlformats.org/spreadsheetml/2006/main" count="35" uniqueCount="29">
  <si>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Invert</t>
  </si>
  <si>
    <t>Diam</t>
  </si>
  <si>
    <t>Area</t>
  </si>
  <si>
    <t>Total</t>
  </si>
  <si>
    <t>Disch (cfs)</t>
  </si>
  <si>
    <t>Orifice 1</t>
  </si>
  <si>
    <t>Orifice 2</t>
  </si>
  <si>
    <t>Orifice 3</t>
  </si>
  <si>
    <t>Orifice 4</t>
  </si>
  <si>
    <t>Slot Weir Rating Table from MGSFlood Report</t>
  </si>
  <si>
    <t>Orifice 1 from MGSFlood, Orifice 2, 3, 4 determined by Trial and Error</t>
  </si>
  <si>
    <t>Volume</t>
  </si>
  <si>
    <t>Discharge</t>
  </si>
  <si>
    <t>Elev</t>
  </si>
  <si>
    <t>Surf Area</t>
  </si>
  <si>
    <t>Infilt</t>
  </si>
  <si>
    <t>(ft)</t>
  </si>
  <si>
    <t>(acres)</t>
  </si>
  <si>
    <t>(ac-ft)</t>
  </si>
  <si>
    <t>(cfs)</t>
  </si>
  <si>
    <t>Directions:</t>
  </si>
  <si>
    <t>1.  Copy hydraulic Rating table from MGSFlood project report to table at left below.</t>
  </si>
  <si>
    <t>2.  Adjust graph at right to include the elevation discharge from the pond bottom to the riser crest.</t>
  </si>
  <si>
    <t>3.  Enter the bottom orifice elevation and diameter under Orifice 1 in the table.</t>
  </si>
  <si>
    <t>4.  By trial, enter orifice sizes and diameters so that the orifice elevation/discharge curve</t>
  </si>
  <si>
    <t xml:space="preserve">     matches the slot weir curve to the greatest extent possible.</t>
  </si>
  <si>
    <t>Spreadsheet to Assist in Converting from Orifice/Slot Configuration to Multi-Orifice Configuration</t>
  </si>
  <si>
    <t>5.  Enter the resulting orifices in MGSFlood and route flows to ensure compliance.</t>
  </si>
  <si>
    <t>Match multiple orifice with slot hydraulics.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</si>
</sst>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38"/>
          <c:w val="0.90725"/>
          <c:h val="0.8215"/>
        </c:manualLayout>
      </c:layout>
      <c:scatterChart>
        <c:scatterStyle val="lineMarker"/>
        <c:varyColors val="0"/>
        <c:ser>
          <c:idx val="0"/>
          <c:order val="0"/>
          <c:tx>
            <c:v>Slot Hydraulics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Sheet1!$D$20:$D$109</c:f>
              <c:numCache/>
            </c:numRef>
          </c:yVal>
          <c:smooth val="0"/>
        </c:ser>
        <c:ser>
          <c:idx val="1"/>
          <c:order val="1"/>
          <c:tx>
            <c:v>Multiple Orifice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Sheet1!$N$20:$N$109</c:f>
              <c:numCache/>
            </c:numRef>
          </c:yVal>
          <c:smooth val="0"/>
        </c:ser>
        <c:axId val="18531154"/>
        <c:axId val="32562659"/>
      </c:scatterChart>
      <c:valAx>
        <c:axId val="18531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62659"/>
        <c:crosses val="autoZero"/>
        <c:crossBetween val="midCat"/>
        <c:dispUnits/>
      </c:valAx>
      <c:valAx>
        <c:axId val="32562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3115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2"/>
          <c:y val="0.92325"/>
          <c:w val="0.5265"/>
          <c:h val="0.07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6</xdr:row>
      <xdr:rowOff>57150</xdr:rowOff>
    </xdr:from>
    <xdr:to>
      <xdr:col>22</xdr:col>
      <xdr:colOff>295275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9944100" y="1057275"/>
        <a:ext cx="4543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10" max="13" width="11.7109375" style="0" customWidth="1"/>
    <col min="14" max="14" width="10.57421875" style="0" customWidth="1"/>
  </cols>
  <sheetData>
    <row r="1" ht="15">
      <c r="A1" s="12" t="s">
        <v>26</v>
      </c>
    </row>
    <row r="4" ht="12.75">
      <c r="A4" s="1" t="s">
        <v>20</v>
      </c>
    </row>
    <row r="5" ht="12.75">
      <c r="A5" t="s">
        <v>21</v>
      </c>
    </row>
    <row r="6" spans="1:16" ht="12.75">
      <c r="A6" t="s">
        <v>22</v>
      </c>
      <c r="P6" t="s">
        <v>28</v>
      </c>
    </row>
    <row r="7" ht="12.75">
      <c r="A7" t="s">
        <v>23</v>
      </c>
    </row>
    <row r="8" ht="12.75">
      <c r="A8" t="s">
        <v>24</v>
      </c>
    </row>
    <row r="9" ht="12.75">
      <c r="A9" t="s">
        <v>25</v>
      </c>
    </row>
    <row r="10" ht="12.75">
      <c r="A10" t="s">
        <v>27</v>
      </c>
    </row>
    <row r="13" spans="1:10" ht="12.75">
      <c r="A13" s="8" t="s">
        <v>10</v>
      </c>
      <c r="J13" s="8" t="s">
        <v>10</v>
      </c>
    </row>
    <row r="15" spans="10:14" ht="12.75">
      <c r="J15" s="2" t="s">
        <v>5</v>
      </c>
      <c r="K15" s="9" t="s">
        <v>6</v>
      </c>
      <c r="L15" s="9" t="s">
        <v>7</v>
      </c>
      <c r="M15" s="9" t="s">
        <v>8</v>
      </c>
      <c r="N15" s="3"/>
    </row>
    <row r="16" spans="9:14" ht="12.75">
      <c r="I16" s="1" t="s">
        <v>0</v>
      </c>
      <c r="J16" s="5">
        <v>310</v>
      </c>
      <c r="K16" s="10">
        <v>319.5</v>
      </c>
      <c r="L16" s="10">
        <v>322</v>
      </c>
      <c r="M16" s="10">
        <v>323</v>
      </c>
      <c r="N16" s="3"/>
    </row>
    <row r="17" spans="1:14" ht="12.75">
      <c r="A17" s="1" t="s">
        <v>9</v>
      </c>
      <c r="I17" s="1" t="s">
        <v>1</v>
      </c>
      <c r="J17" s="5">
        <v>0.71</v>
      </c>
      <c r="K17" s="10">
        <v>0.8</v>
      </c>
      <c r="L17" s="10">
        <v>1</v>
      </c>
      <c r="M17" s="10">
        <v>1</v>
      </c>
      <c r="N17" s="3"/>
    </row>
    <row r="18" spans="1:14" ht="12.75">
      <c r="A18" s="2" t="s">
        <v>13</v>
      </c>
      <c r="B18" s="2" t="s">
        <v>14</v>
      </c>
      <c r="C18" s="2" t="s">
        <v>11</v>
      </c>
      <c r="D18" s="2" t="s">
        <v>12</v>
      </c>
      <c r="E18" s="2" t="s">
        <v>15</v>
      </c>
      <c r="I18" s="1" t="s">
        <v>2</v>
      </c>
      <c r="J18" s="6">
        <f>PI()/4*(J17/12)^2</f>
        <v>0.002749438987282317</v>
      </c>
      <c r="K18" s="11">
        <f>PI()/4*(K17/12)^2</f>
        <v>0.003490658503988659</v>
      </c>
      <c r="L18" s="11">
        <f>PI()/4*(L17/12)^2</f>
        <v>0.00545415391248228</v>
      </c>
      <c r="M18" s="11">
        <f>PI()/4*(M17/12)^2</f>
        <v>0.00545415391248228</v>
      </c>
      <c r="N18" s="2" t="s">
        <v>3</v>
      </c>
    </row>
    <row r="19" spans="1:14" ht="12.75">
      <c r="A19" s="4" t="s">
        <v>16</v>
      </c>
      <c r="B19" s="4" t="s">
        <v>17</v>
      </c>
      <c r="C19" s="4" t="s">
        <v>18</v>
      </c>
      <c r="D19" s="4" t="s">
        <v>19</v>
      </c>
      <c r="E19" s="4" t="s">
        <v>19</v>
      </c>
      <c r="J19" s="4" t="s">
        <v>4</v>
      </c>
      <c r="K19" s="4" t="s">
        <v>4</v>
      </c>
      <c r="L19" s="4" t="s">
        <v>4</v>
      </c>
      <c r="M19" s="4" t="s">
        <v>4</v>
      </c>
      <c r="N19" s="4" t="s">
        <v>4</v>
      </c>
    </row>
    <row r="20" spans="1:14" ht="12.75">
      <c r="A20">
        <v>312</v>
      </c>
      <c r="B20">
        <v>0.066</v>
      </c>
      <c r="C20">
        <v>0</v>
      </c>
      <c r="D20">
        <v>0.019</v>
      </c>
      <c r="E20">
        <v>0</v>
      </c>
      <c r="J20" s="7">
        <f>IF(A20&gt;$J$16,0.62*$J$18*(2*32.2*(A20-$J$16))^0.5,"")</f>
        <v>0.019346112446511594</v>
      </c>
      <c r="K20" s="7">
        <f>IF(A20&gt;$K$16,0.62*$K$18*(2*32.2*(A20-$K$16))^0.5,"")</f>
      </c>
      <c r="L20" s="7"/>
      <c r="M20" s="7"/>
      <c r="N20" s="7">
        <f>SUM(J20:M20)</f>
        <v>0.019346112446511594</v>
      </c>
    </row>
    <row r="21" spans="1:14" ht="12.75">
      <c r="A21">
        <v>312.09</v>
      </c>
      <c r="B21">
        <v>0.066</v>
      </c>
      <c r="C21">
        <v>0.006</v>
      </c>
      <c r="D21">
        <v>0.019</v>
      </c>
      <c r="E21">
        <v>0</v>
      </c>
      <c r="J21" s="7">
        <f aca="true" t="shared" si="0" ref="J21:J84">IF(A21&gt;$J$16,0.62*$J$18*(2*32.2*(A21-$J$16))^0.5,"")</f>
        <v>0.019776610169560258</v>
      </c>
      <c r="K21" s="7">
        <f>IF(A21&gt;$K$16,0.62*$K$18*(2*32.2*(A21-$K$16))^0.5,"")</f>
      </c>
      <c r="L21" s="7"/>
      <c r="M21" s="7"/>
      <c r="N21" s="7">
        <f aca="true" t="shared" si="1" ref="N21:N84">SUM(J21:M21)</f>
        <v>0.019776610169560258</v>
      </c>
    </row>
    <row r="22" spans="1:14" ht="12.75">
      <c r="A22">
        <v>312.17</v>
      </c>
      <c r="B22">
        <v>0.066</v>
      </c>
      <c r="C22">
        <v>0.011</v>
      </c>
      <c r="D22">
        <v>0.02</v>
      </c>
      <c r="E22">
        <v>0</v>
      </c>
      <c r="J22" s="7">
        <f t="shared" si="0"/>
        <v>0.020151555584383175</v>
      </c>
      <c r="K22" s="7">
        <f>IF(A22&gt;$K$16,0.62*$K$18*(2*32.2*(A22-$K$16))^0.5,"")</f>
      </c>
      <c r="L22" s="7"/>
      <c r="M22" s="7"/>
      <c r="N22" s="7">
        <f t="shared" si="1"/>
        <v>0.020151555584383175</v>
      </c>
    </row>
    <row r="23" spans="1:14" ht="12.75">
      <c r="A23">
        <v>312.34</v>
      </c>
      <c r="B23">
        <v>0.066</v>
      </c>
      <c r="C23">
        <v>0.023</v>
      </c>
      <c r="D23">
        <v>0.021</v>
      </c>
      <c r="E23">
        <v>0</v>
      </c>
      <c r="J23" s="7">
        <f t="shared" si="0"/>
        <v>0.020926020122036777</v>
      </c>
      <c r="K23" s="7">
        <f aca="true" t="shared" si="2" ref="K23:K52">IF(A23&gt;$K$16,0.62*$K$18*(2*32.2*(A23-$K$16))^0.5,"")</f>
      </c>
      <c r="L23" s="7"/>
      <c r="M23" s="7"/>
      <c r="N23" s="7">
        <f t="shared" si="1"/>
        <v>0.020926020122036777</v>
      </c>
    </row>
    <row r="24" spans="1:14" ht="12.75">
      <c r="A24">
        <v>312.51</v>
      </c>
      <c r="B24">
        <v>0.066</v>
      </c>
      <c r="C24">
        <v>0.034</v>
      </c>
      <c r="D24">
        <v>0.021</v>
      </c>
      <c r="E24">
        <v>0</v>
      </c>
      <c r="J24" s="7">
        <f t="shared" si="0"/>
        <v>0.02167282731498828</v>
      </c>
      <c r="K24" s="7">
        <f t="shared" si="2"/>
      </c>
      <c r="L24" s="7"/>
      <c r="M24" s="7"/>
      <c r="N24" s="7">
        <f t="shared" si="1"/>
        <v>0.02167282731498828</v>
      </c>
    </row>
    <row r="25" spans="1:14" ht="12.75">
      <c r="A25">
        <v>312.68</v>
      </c>
      <c r="B25">
        <v>0.066</v>
      </c>
      <c r="C25">
        <v>0.045</v>
      </c>
      <c r="D25">
        <v>0.022</v>
      </c>
      <c r="E25">
        <v>0</v>
      </c>
      <c r="J25" s="7">
        <f t="shared" si="0"/>
        <v>0.02239474423838585</v>
      </c>
      <c r="K25" s="7">
        <f t="shared" si="2"/>
      </c>
      <c r="L25" s="7"/>
      <c r="M25" s="7"/>
      <c r="N25" s="7">
        <f t="shared" si="1"/>
        <v>0.02239474423838585</v>
      </c>
    </row>
    <row r="26" spans="1:14" ht="12.75">
      <c r="A26">
        <v>312.85</v>
      </c>
      <c r="B26">
        <v>0.066</v>
      </c>
      <c r="C26">
        <v>0.056</v>
      </c>
      <c r="D26">
        <v>0.023</v>
      </c>
      <c r="E26">
        <v>0</v>
      </c>
      <c r="J26" s="7">
        <f t="shared" si="0"/>
        <v>0.02309410520414528</v>
      </c>
      <c r="K26" s="7">
        <f t="shared" si="2"/>
      </c>
      <c r="L26" s="7"/>
      <c r="M26" s="7"/>
      <c r="N26" s="7">
        <f t="shared" si="1"/>
        <v>0.02309410520414528</v>
      </c>
    </row>
    <row r="27" spans="1:14" ht="12.75">
      <c r="A27">
        <v>313.02</v>
      </c>
      <c r="B27">
        <v>0.066</v>
      </c>
      <c r="C27">
        <v>0.068</v>
      </c>
      <c r="D27">
        <v>0.023</v>
      </c>
      <c r="E27">
        <v>0</v>
      </c>
      <c r="J27" s="7">
        <f t="shared" si="0"/>
        <v>0.02377290097690085</v>
      </c>
      <c r="K27" s="7">
        <f t="shared" si="2"/>
      </c>
      <c r="L27" s="7"/>
      <c r="M27" s="7"/>
      <c r="N27" s="7">
        <f t="shared" si="1"/>
        <v>0.02377290097690085</v>
      </c>
    </row>
    <row r="28" spans="1:14" ht="12.75">
      <c r="A28">
        <v>313.19</v>
      </c>
      <c r="B28">
        <v>0.066</v>
      </c>
      <c r="C28">
        <v>0.079</v>
      </c>
      <c r="D28">
        <v>0.024</v>
      </c>
      <c r="E28">
        <v>0</v>
      </c>
      <c r="J28" s="7">
        <f t="shared" si="0"/>
        <v>0.02443284564955436</v>
      </c>
      <c r="K28" s="7">
        <f t="shared" si="2"/>
      </c>
      <c r="L28" s="7"/>
      <c r="M28" s="7"/>
      <c r="N28" s="7">
        <f t="shared" si="1"/>
        <v>0.02443284564955436</v>
      </c>
    </row>
    <row r="29" spans="1:14" ht="12.75">
      <c r="A29">
        <v>313.36</v>
      </c>
      <c r="B29">
        <v>0.066</v>
      </c>
      <c r="C29">
        <v>0.09</v>
      </c>
      <c r="D29">
        <v>0.025</v>
      </c>
      <c r="E29">
        <v>0</v>
      </c>
      <c r="J29" s="7">
        <f t="shared" si="0"/>
        <v>0.02507542765761656</v>
      </c>
      <c r="K29" s="7">
        <f t="shared" si="2"/>
      </c>
      <c r="L29" s="7"/>
      <c r="M29" s="7"/>
      <c r="N29" s="7">
        <f t="shared" si="1"/>
        <v>0.02507542765761656</v>
      </c>
    </row>
    <row r="30" spans="1:14" ht="12.75">
      <c r="A30">
        <v>313.53</v>
      </c>
      <c r="B30">
        <v>0.066</v>
      </c>
      <c r="C30">
        <v>0.102</v>
      </c>
      <c r="D30">
        <v>0.025</v>
      </c>
      <c r="E30">
        <v>0</v>
      </c>
      <c r="J30" s="7">
        <f t="shared" si="0"/>
        <v>0.025701949301361653</v>
      </c>
      <c r="K30" s="7">
        <f t="shared" si="2"/>
      </c>
      <c r="L30" s="7"/>
      <c r="M30" s="7"/>
      <c r="N30" s="7">
        <f t="shared" si="1"/>
        <v>0.025701949301361653</v>
      </c>
    </row>
    <row r="31" spans="1:14" ht="12.75">
      <c r="A31">
        <v>313.7</v>
      </c>
      <c r="B31">
        <v>0.066</v>
      </c>
      <c r="C31">
        <v>0.113</v>
      </c>
      <c r="D31">
        <v>0.026</v>
      </c>
      <c r="E31">
        <v>0</v>
      </c>
      <c r="J31" s="7">
        <f t="shared" si="0"/>
        <v>0.02631355778999067</v>
      </c>
      <c r="K31" s="7">
        <f t="shared" si="2"/>
      </c>
      <c r="L31" s="7"/>
      <c r="M31" s="7"/>
      <c r="N31" s="7">
        <f t="shared" si="1"/>
        <v>0.02631355778999067</v>
      </c>
    </row>
    <row r="32" spans="1:14" ht="12.75">
      <c r="A32">
        <v>313.87</v>
      </c>
      <c r="B32">
        <v>0.066</v>
      </c>
      <c r="C32">
        <v>0.124</v>
      </c>
      <c r="D32">
        <v>0.026</v>
      </c>
      <c r="E32">
        <v>0</v>
      </c>
      <c r="J32" s="7">
        <f t="shared" si="0"/>
        <v>0.026911269929986447</v>
      </c>
      <c r="K32" s="7">
        <f t="shared" si="2"/>
      </c>
      <c r="L32" s="7"/>
      <c r="M32" s="7"/>
      <c r="N32" s="7">
        <f t="shared" si="1"/>
        <v>0.026911269929986447</v>
      </c>
    </row>
    <row r="33" spans="1:14" ht="12.75">
      <c r="A33">
        <v>314.04</v>
      </c>
      <c r="B33">
        <v>0.066</v>
      </c>
      <c r="C33">
        <v>0.135</v>
      </c>
      <c r="D33">
        <v>0.027</v>
      </c>
      <c r="E33">
        <v>0</v>
      </c>
      <c r="J33" s="7">
        <f t="shared" si="0"/>
        <v>0.0274959919792323</v>
      </c>
      <c r="K33" s="7">
        <f t="shared" si="2"/>
      </c>
      <c r="L33" s="7"/>
      <c r="M33" s="7"/>
      <c r="N33" s="7">
        <f t="shared" si="1"/>
        <v>0.0274959919792323</v>
      </c>
    </row>
    <row r="34" spans="1:14" ht="12.75">
      <c r="A34">
        <v>314.21</v>
      </c>
      <c r="B34">
        <v>0.066</v>
      </c>
      <c r="C34">
        <v>0.147</v>
      </c>
      <c r="D34">
        <v>0.028</v>
      </c>
      <c r="E34">
        <v>0</v>
      </c>
      <c r="J34" s="7">
        <f t="shared" si="0"/>
        <v>0.028068535775836442</v>
      </c>
      <c r="K34" s="7">
        <f t="shared" si="2"/>
      </c>
      <c r="L34" s="7"/>
      <c r="M34" s="7"/>
      <c r="N34" s="7">
        <f t="shared" si="1"/>
        <v>0.028068535775836442</v>
      </c>
    </row>
    <row r="35" spans="1:14" ht="12.75">
      <c r="A35">
        <v>314.38</v>
      </c>
      <c r="B35">
        <v>0.066</v>
      </c>
      <c r="C35">
        <v>0.158</v>
      </c>
      <c r="D35">
        <v>0.028</v>
      </c>
      <c r="E35">
        <v>0</v>
      </c>
      <c r="J35" s="7">
        <f t="shared" si="0"/>
        <v>0.02862963196195201</v>
      </c>
      <c r="K35" s="7">
        <f t="shared" si="2"/>
      </c>
      <c r="L35" s="7"/>
      <c r="M35" s="7"/>
      <c r="N35" s="7">
        <f t="shared" si="1"/>
        <v>0.02862963196195201</v>
      </c>
    </row>
    <row r="36" spans="1:14" ht="12.75">
      <c r="A36">
        <v>314.55</v>
      </c>
      <c r="B36">
        <v>0.066</v>
      </c>
      <c r="C36">
        <v>0.169</v>
      </c>
      <c r="D36">
        <v>0.029</v>
      </c>
      <c r="E36">
        <v>0</v>
      </c>
      <c r="J36" s="7">
        <f t="shared" si="0"/>
        <v>0.029179940917593343</v>
      </c>
      <c r="K36" s="7">
        <f t="shared" si="2"/>
      </c>
      <c r="L36" s="7"/>
      <c r="M36" s="7"/>
      <c r="N36" s="7">
        <f t="shared" si="1"/>
        <v>0.029179940917593343</v>
      </c>
    </row>
    <row r="37" spans="1:14" ht="12.75">
      <c r="A37">
        <v>314.72</v>
      </c>
      <c r="B37">
        <v>0.066</v>
      </c>
      <c r="C37">
        <v>0.18</v>
      </c>
      <c r="D37">
        <v>0.029</v>
      </c>
      <c r="E37">
        <v>0</v>
      </c>
      <c r="J37" s="7">
        <f t="shared" si="0"/>
        <v>0.029720061871262183</v>
      </c>
      <c r="K37" s="7">
        <f t="shared" si="2"/>
      </c>
      <c r="L37" s="7"/>
      <c r="M37" s="7"/>
      <c r="N37" s="7">
        <f t="shared" si="1"/>
        <v>0.029720061871262183</v>
      </c>
    </row>
    <row r="38" spans="1:14" ht="12.75">
      <c r="A38">
        <v>314.89</v>
      </c>
      <c r="B38">
        <v>0.066</v>
      </c>
      <c r="C38">
        <v>0.192</v>
      </c>
      <c r="D38">
        <v>0.03</v>
      </c>
      <c r="E38">
        <v>0</v>
      </c>
      <c r="J38" s="7">
        <f t="shared" si="0"/>
        <v>0.030250540545733316</v>
      </c>
      <c r="K38" s="7">
        <f t="shared" si="2"/>
      </c>
      <c r="L38" s="7"/>
      <c r="M38" s="7"/>
      <c r="N38" s="7">
        <f t="shared" si="1"/>
        <v>0.030250540545733316</v>
      </c>
    </row>
    <row r="39" spans="1:14" ht="12.75">
      <c r="A39">
        <v>315.06</v>
      </c>
      <c r="B39">
        <v>0.066</v>
      </c>
      <c r="C39">
        <v>0.203</v>
      </c>
      <c r="D39">
        <v>0.03</v>
      </c>
      <c r="E39">
        <v>0</v>
      </c>
      <c r="J39" s="7">
        <f t="shared" si="0"/>
        <v>0.0307718756169732</v>
      </c>
      <c r="K39" s="7">
        <f t="shared" si="2"/>
      </c>
      <c r="L39" s="7"/>
      <c r="M39" s="7"/>
      <c r="N39" s="7">
        <f t="shared" si="1"/>
        <v>0.0307718756169732</v>
      </c>
    </row>
    <row r="40" spans="1:14" ht="12.75">
      <c r="A40">
        <v>315.23</v>
      </c>
      <c r="B40">
        <v>0.066</v>
      </c>
      <c r="C40">
        <v>0.214</v>
      </c>
      <c r="D40">
        <v>0.031</v>
      </c>
      <c r="E40">
        <v>0</v>
      </c>
      <c r="J40" s="7">
        <f t="shared" si="0"/>
        <v>0.03128452420389166</v>
      </c>
      <c r="K40" s="7">
        <f t="shared" si="2"/>
      </c>
      <c r="L40" s="7"/>
      <c r="M40" s="7"/>
      <c r="N40" s="7">
        <f t="shared" si="1"/>
        <v>0.03128452420389166</v>
      </c>
    </row>
    <row r="41" spans="1:14" ht="12.75">
      <c r="A41">
        <v>315.4</v>
      </c>
      <c r="B41">
        <v>0.066</v>
      </c>
      <c r="C41">
        <v>0.226</v>
      </c>
      <c r="D41">
        <v>0.031</v>
      </c>
      <c r="E41">
        <v>0</v>
      </c>
      <c r="J41" s="7">
        <f t="shared" si="0"/>
        <v>0.0317889065609575</v>
      </c>
      <c r="K41" s="7">
        <f t="shared" si="2"/>
      </c>
      <c r="L41" s="7"/>
      <c r="M41" s="7"/>
      <c r="N41" s="7">
        <f t="shared" si="1"/>
        <v>0.0317889065609575</v>
      </c>
    </row>
    <row r="42" spans="1:14" ht="12.75">
      <c r="A42">
        <v>315.57</v>
      </c>
      <c r="B42">
        <v>0.066</v>
      </c>
      <c r="C42">
        <v>0.237</v>
      </c>
      <c r="D42">
        <v>0.032</v>
      </c>
      <c r="E42">
        <v>0</v>
      </c>
      <c r="J42" s="7">
        <f t="shared" si="0"/>
        <v>0.03228541011074044</v>
      </c>
      <c r="K42" s="7">
        <f t="shared" si="2"/>
      </c>
      <c r="L42" s="7"/>
      <c r="M42" s="7"/>
      <c r="N42" s="7">
        <f t="shared" si="1"/>
        <v>0.03228541011074044</v>
      </c>
    </row>
    <row r="43" spans="1:14" ht="12.75">
      <c r="A43">
        <v>315.74</v>
      </c>
      <c r="B43">
        <v>0.066</v>
      </c>
      <c r="C43">
        <v>0.248</v>
      </c>
      <c r="D43">
        <v>0.032</v>
      </c>
      <c r="E43">
        <v>0</v>
      </c>
      <c r="J43" s="7">
        <f t="shared" si="0"/>
        <v>0.032774392926431375</v>
      </c>
      <c r="K43" s="7">
        <f t="shared" si="2"/>
      </c>
      <c r="L43" s="7"/>
      <c r="M43" s="7"/>
      <c r="N43" s="7">
        <f t="shared" si="1"/>
        <v>0.032774392926431375</v>
      </c>
    </row>
    <row r="44" spans="1:14" ht="12.75">
      <c r="A44">
        <v>315.91</v>
      </c>
      <c r="B44">
        <v>0.066</v>
      </c>
      <c r="C44">
        <v>0.259</v>
      </c>
      <c r="D44">
        <v>0.033</v>
      </c>
      <c r="E44">
        <v>0</v>
      </c>
      <c r="J44" s="7">
        <f t="shared" si="0"/>
        <v>0.033256186753347544</v>
      </c>
      <c r="K44" s="7">
        <f t="shared" si="2"/>
      </c>
      <c r="L44" s="7"/>
      <c r="M44" s="7"/>
      <c r="N44" s="7">
        <f t="shared" si="1"/>
        <v>0.033256186753347544</v>
      </c>
    </row>
    <row r="45" spans="1:14" ht="12.75">
      <c r="A45">
        <v>316.08</v>
      </c>
      <c r="B45">
        <v>0.066</v>
      </c>
      <c r="C45">
        <v>0.271</v>
      </c>
      <c r="D45">
        <v>0.033</v>
      </c>
      <c r="E45">
        <v>0</v>
      </c>
      <c r="J45" s="7">
        <f t="shared" si="0"/>
        <v>0.033731099641887335</v>
      </c>
      <c r="K45" s="7">
        <f t="shared" si="2"/>
      </c>
      <c r="L45" s="7"/>
      <c r="M45" s="7"/>
      <c r="N45" s="7">
        <f t="shared" si="1"/>
        <v>0.033731099641887335</v>
      </c>
    </row>
    <row r="46" spans="1:14" ht="12.75">
      <c r="A46">
        <v>316.25</v>
      </c>
      <c r="B46">
        <v>0.066</v>
      </c>
      <c r="C46">
        <v>0.282</v>
      </c>
      <c r="D46">
        <v>0.034</v>
      </c>
      <c r="E46">
        <v>0</v>
      </c>
      <c r="J46" s="7">
        <f t="shared" si="0"/>
        <v>0.03419941825131454</v>
      </c>
      <c r="K46" s="7">
        <f t="shared" si="2"/>
      </c>
      <c r="L46" s="7"/>
      <c r="M46" s="7"/>
      <c r="N46" s="7">
        <f t="shared" si="1"/>
        <v>0.03419941825131454</v>
      </c>
    </row>
    <row r="47" spans="1:14" ht="12.75">
      <c r="A47">
        <v>316.42</v>
      </c>
      <c r="B47">
        <v>0.066</v>
      </c>
      <c r="C47">
        <v>0.293</v>
      </c>
      <c r="D47">
        <v>0.034</v>
      </c>
      <c r="E47">
        <v>0</v>
      </c>
      <c r="J47" s="7">
        <f t="shared" si="0"/>
        <v>0.034661409873312427</v>
      </c>
      <c r="K47" s="7">
        <f t="shared" si="2"/>
      </c>
      <c r="L47" s="7"/>
      <c r="M47" s="7"/>
      <c r="N47" s="7">
        <f t="shared" si="1"/>
        <v>0.034661409873312427</v>
      </c>
    </row>
    <row r="48" spans="1:14" ht="12.75">
      <c r="A48">
        <v>316.59</v>
      </c>
      <c r="B48">
        <v>0.066</v>
      </c>
      <c r="C48">
        <v>0.305</v>
      </c>
      <c r="D48">
        <v>0.034</v>
      </c>
      <c r="E48">
        <v>0</v>
      </c>
      <c r="J48" s="7">
        <f t="shared" si="0"/>
        <v>0.03511732421587902</v>
      </c>
      <c r="K48" s="7">
        <f t="shared" si="2"/>
      </c>
      <c r="L48" s="7"/>
      <c r="M48" s="7"/>
      <c r="N48" s="7">
        <f t="shared" si="1"/>
        <v>0.03511732421587902</v>
      </c>
    </row>
    <row r="49" spans="1:14" ht="12.75">
      <c r="A49">
        <v>316.76</v>
      </c>
      <c r="B49">
        <v>0.066</v>
      </c>
      <c r="C49">
        <v>0.316</v>
      </c>
      <c r="D49">
        <v>0.035</v>
      </c>
      <c r="E49">
        <v>0</v>
      </c>
      <c r="J49" s="7">
        <f t="shared" si="0"/>
        <v>0.0355673949813671</v>
      </c>
      <c r="K49" s="7">
        <f t="shared" si="2"/>
      </c>
      <c r="L49" s="7"/>
      <c r="M49" s="7"/>
      <c r="N49" s="7">
        <f t="shared" si="1"/>
        <v>0.0355673949813671</v>
      </c>
    </row>
    <row r="50" spans="1:14" ht="12.75">
      <c r="A50">
        <v>316.93</v>
      </c>
      <c r="B50">
        <v>0.066</v>
      </c>
      <c r="C50">
        <v>0.327</v>
      </c>
      <c r="D50">
        <v>0.035</v>
      </c>
      <c r="E50">
        <v>0</v>
      </c>
      <c r="J50" s="7">
        <f t="shared" si="0"/>
        <v>0.03601184126697761</v>
      </c>
      <c r="K50" s="7">
        <f t="shared" si="2"/>
      </c>
      <c r="L50" s="7"/>
      <c r="M50" s="7"/>
      <c r="N50" s="7">
        <f t="shared" si="1"/>
        <v>0.03601184126697761</v>
      </c>
    </row>
    <row r="51" spans="1:14" ht="12.75">
      <c r="A51">
        <v>317.1</v>
      </c>
      <c r="B51">
        <v>0.066</v>
      </c>
      <c r="C51">
        <v>0.338</v>
      </c>
      <c r="D51">
        <v>0.036</v>
      </c>
      <c r="E51">
        <v>0</v>
      </c>
      <c r="J51" s="7">
        <f t="shared" si="0"/>
        <v>0.03645086881153048</v>
      </c>
      <c r="K51" s="7">
        <f t="shared" si="2"/>
      </c>
      <c r="L51" s="7"/>
      <c r="M51" s="7"/>
      <c r="N51" s="7">
        <f t="shared" si="1"/>
        <v>0.03645086881153048</v>
      </c>
    </row>
    <row r="52" spans="1:14" ht="12.75">
      <c r="A52">
        <v>317.27</v>
      </c>
      <c r="B52">
        <v>0.066</v>
      </c>
      <c r="C52">
        <v>0.35</v>
      </c>
      <c r="D52">
        <v>0.036</v>
      </c>
      <c r="E52">
        <v>0</v>
      </c>
      <c r="F52">
        <f>D52-$D$52</f>
        <v>0</v>
      </c>
      <c r="J52" s="7">
        <f t="shared" si="0"/>
        <v>0.036884671108643616</v>
      </c>
      <c r="K52" s="7">
        <f t="shared" si="2"/>
      </c>
      <c r="L52" s="7">
        <f>IF(C52&gt;$J$16,0.62*$J$18*(2*32.2*(C52-$J$16))^0.5,"")</f>
      </c>
      <c r="M52" s="7">
        <f>IF(D52&gt;$J$16,0.62*$J$18*(2*32.2*(D52-$J$16))^0.5,"")</f>
      </c>
      <c r="N52" s="7">
        <f>SUM(J52:M52)</f>
        <v>0.036884671108643616</v>
      </c>
    </row>
    <row r="53" spans="1:14" ht="12.75">
      <c r="A53">
        <v>317.44</v>
      </c>
      <c r="B53">
        <v>0.066</v>
      </c>
      <c r="C53">
        <v>0.361</v>
      </c>
      <c r="D53">
        <v>0.037</v>
      </c>
      <c r="E53">
        <v>0</v>
      </c>
      <c r="F53">
        <f aca="true" t="shared" si="3" ref="F53:F116">D53-$D$52</f>
        <v>0.0010000000000000009</v>
      </c>
      <c r="J53" s="7">
        <f t="shared" si="0"/>
        <v>0.037313430403411355</v>
      </c>
      <c r="K53" s="7">
        <f aca="true" t="shared" si="4" ref="K53:K91">IF(A53&gt;$K$16,0.62*$K$18*(2*32.2*(A53-$K$16))^0.5,"")</f>
      </c>
      <c r="L53" s="7">
        <f aca="true" t="shared" si="5" ref="L53:L91">IF(A53&gt;$L$16,0.62*$L$18*(2*32.2*(A53-$L$16))^0.5,"")</f>
      </c>
      <c r="M53" s="7">
        <f aca="true" t="shared" si="6" ref="M53:M91">IF(A53&gt;$M$16,0.62*$M$18*(2*32.2*(A53-$M$16))^0.5,"")</f>
      </c>
      <c r="N53" s="7">
        <f t="shared" si="1"/>
        <v>0.037313430403411355</v>
      </c>
    </row>
    <row r="54" spans="1:14" ht="12.75">
      <c r="A54">
        <v>317.61</v>
      </c>
      <c r="B54">
        <v>0.066</v>
      </c>
      <c r="C54">
        <v>0.372</v>
      </c>
      <c r="D54">
        <v>0.037</v>
      </c>
      <c r="E54">
        <v>0</v>
      </c>
      <c r="F54">
        <f t="shared" si="3"/>
        <v>0.0010000000000000009</v>
      </c>
      <c r="J54" s="7">
        <f t="shared" si="0"/>
        <v>0.037737318587144436</v>
      </c>
      <c r="K54" s="7">
        <f t="shared" si="4"/>
      </c>
      <c r="L54" s="7">
        <f t="shared" si="5"/>
      </c>
      <c r="M54" s="7">
        <f t="shared" si="6"/>
      </c>
      <c r="N54" s="7">
        <f t="shared" si="1"/>
        <v>0.037737318587144436</v>
      </c>
    </row>
    <row r="55" spans="1:14" ht="12.75">
      <c r="A55">
        <v>317.78</v>
      </c>
      <c r="B55">
        <v>0.066</v>
      </c>
      <c r="C55">
        <v>0.384</v>
      </c>
      <c r="D55">
        <v>0.037</v>
      </c>
      <c r="E55">
        <v>0</v>
      </c>
      <c r="F55">
        <f t="shared" si="3"/>
        <v>0.0010000000000000009</v>
      </c>
      <c r="J55" s="7">
        <f t="shared" si="0"/>
        <v>0.03815649800263436</v>
      </c>
      <c r="K55" s="7">
        <f t="shared" si="4"/>
      </c>
      <c r="L55" s="7">
        <f t="shared" si="5"/>
      </c>
      <c r="M55" s="7">
        <f t="shared" si="6"/>
      </c>
      <c r="N55" s="7">
        <f t="shared" si="1"/>
        <v>0.03815649800263436</v>
      </c>
    </row>
    <row r="56" spans="1:14" ht="12.75">
      <c r="A56">
        <v>317.95</v>
      </c>
      <c r="B56">
        <v>0.066</v>
      </c>
      <c r="C56">
        <v>0.395</v>
      </c>
      <c r="D56">
        <v>0.038</v>
      </c>
      <c r="E56">
        <v>0</v>
      </c>
      <c r="F56">
        <f t="shared" si="3"/>
        <v>0.0020000000000000018</v>
      </c>
      <c r="J56" s="7">
        <f t="shared" si="0"/>
        <v>0.038571122170640224</v>
      </c>
      <c r="K56" s="7">
        <f t="shared" si="4"/>
      </c>
      <c r="L56" s="7">
        <f t="shared" si="5"/>
      </c>
      <c r="M56" s="7">
        <f t="shared" si="6"/>
      </c>
      <c r="N56" s="7">
        <f t="shared" si="1"/>
        <v>0.038571122170640224</v>
      </c>
    </row>
    <row r="57" spans="1:14" ht="12.75">
      <c r="A57">
        <v>318.12</v>
      </c>
      <c r="B57">
        <v>0.066</v>
      </c>
      <c r="C57">
        <v>0.406</v>
      </c>
      <c r="D57">
        <v>0.038</v>
      </c>
      <c r="E57">
        <v>0</v>
      </c>
      <c r="F57">
        <f t="shared" si="3"/>
        <v>0.0020000000000000018</v>
      </c>
      <c r="J57" s="7">
        <f t="shared" si="0"/>
        <v>0.03898133644681604</v>
      </c>
      <c r="K57" s="7">
        <f t="shared" si="4"/>
      </c>
      <c r="L57" s="7">
        <f t="shared" si="5"/>
      </c>
      <c r="M57" s="7">
        <f t="shared" si="6"/>
      </c>
      <c r="N57" s="7">
        <f t="shared" si="1"/>
        <v>0.03898133644681604</v>
      </c>
    </row>
    <row r="58" spans="1:14" ht="12.75">
      <c r="A58">
        <v>318.29</v>
      </c>
      <c r="B58">
        <v>0.066</v>
      </c>
      <c r="C58">
        <v>0.417</v>
      </c>
      <c r="D58">
        <v>0.039</v>
      </c>
      <c r="E58">
        <v>0</v>
      </c>
      <c r="F58">
        <f t="shared" si="3"/>
        <v>0.0030000000000000027</v>
      </c>
      <c r="J58" s="7">
        <f t="shared" si="0"/>
        <v>0.039387278617052005</v>
      </c>
      <c r="K58" s="7">
        <f t="shared" si="4"/>
      </c>
      <c r="L58" s="7">
        <f t="shared" si="5"/>
      </c>
      <c r="M58" s="7">
        <f t="shared" si="6"/>
      </c>
      <c r="N58" s="7">
        <f t="shared" si="1"/>
        <v>0.039387278617052005</v>
      </c>
    </row>
    <row r="59" spans="1:14" ht="12.75">
      <c r="A59">
        <v>318.46</v>
      </c>
      <c r="B59">
        <v>0.066</v>
      </c>
      <c r="C59">
        <v>0.429</v>
      </c>
      <c r="D59">
        <v>0.039</v>
      </c>
      <c r="E59">
        <v>0</v>
      </c>
      <c r="F59">
        <f t="shared" si="3"/>
        <v>0.0030000000000000027</v>
      </c>
      <c r="J59" s="7">
        <f t="shared" si="0"/>
        <v>0.03978907943814088</v>
      </c>
      <c r="K59" s="7">
        <f t="shared" si="4"/>
      </c>
      <c r="L59" s="7">
        <f t="shared" si="5"/>
      </c>
      <c r="M59" s="7">
        <f t="shared" si="6"/>
      </c>
      <c r="N59" s="7">
        <f t="shared" si="1"/>
        <v>0.03978907943814088</v>
      </c>
    </row>
    <row r="60" spans="1:14" ht="12.75">
      <c r="A60">
        <v>318.63</v>
      </c>
      <c r="B60">
        <v>0.066</v>
      </c>
      <c r="C60">
        <v>0.44</v>
      </c>
      <c r="D60">
        <v>0.039</v>
      </c>
      <c r="E60">
        <v>0</v>
      </c>
      <c r="F60">
        <f t="shared" si="3"/>
        <v>0.0030000000000000027</v>
      </c>
      <c r="J60" s="7">
        <f t="shared" si="0"/>
        <v>0.04018686312978533</v>
      </c>
      <c r="K60" s="7">
        <f t="shared" si="4"/>
      </c>
      <c r="L60" s="7">
        <f t="shared" si="5"/>
      </c>
      <c r="M60" s="7">
        <f t="shared" si="6"/>
      </c>
      <c r="N60" s="7">
        <f t="shared" si="1"/>
        <v>0.04018686312978533</v>
      </c>
    </row>
    <row r="61" spans="1:14" ht="12.75">
      <c r="A61">
        <v>318.8</v>
      </c>
      <c r="B61">
        <v>0.066</v>
      </c>
      <c r="C61">
        <v>0.451</v>
      </c>
      <c r="D61">
        <v>0.04</v>
      </c>
      <c r="E61">
        <v>0</v>
      </c>
      <c r="F61">
        <f t="shared" si="3"/>
        <v>0.0040000000000000036</v>
      </c>
      <c r="J61" s="7">
        <f t="shared" si="0"/>
        <v>0.04058074782319214</v>
      </c>
      <c r="K61" s="7">
        <f t="shared" si="4"/>
      </c>
      <c r="L61" s="7">
        <f t="shared" si="5"/>
      </c>
      <c r="M61" s="7">
        <f t="shared" si="6"/>
      </c>
      <c r="N61" s="7">
        <f t="shared" si="1"/>
        <v>0.04058074782319214</v>
      </c>
    </row>
    <row r="62" spans="1:14" ht="12.75">
      <c r="A62">
        <v>318.97</v>
      </c>
      <c r="B62">
        <v>0.066</v>
      </c>
      <c r="C62">
        <v>0.462</v>
      </c>
      <c r="D62">
        <v>0.04</v>
      </c>
      <c r="E62">
        <v>0</v>
      </c>
      <c r="F62">
        <f t="shared" si="3"/>
        <v>0.0040000000000000036</v>
      </c>
      <c r="J62" s="7">
        <f t="shared" si="0"/>
        <v>0.0409708459708477</v>
      </c>
      <c r="K62" s="7">
        <f t="shared" si="4"/>
      </c>
      <c r="L62" s="7">
        <f t="shared" si="5"/>
      </c>
      <c r="M62" s="7">
        <f t="shared" si="6"/>
      </c>
      <c r="N62" s="7">
        <f t="shared" si="1"/>
        <v>0.0409708459708477</v>
      </c>
    </row>
    <row r="63" spans="1:14" ht="12.75">
      <c r="A63">
        <v>319.02</v>
      </c>
      <c r="B63">
        <v>0.066</v>
      </c>
      <c r="C63">
        <v>0.466</v>
      </c>
      <c r="D63">
        <v>0.04</v>
      </c>
      <c r="E63">
        <v>0</v>
      </c>
      <c r="F63">
        <f t="shared" si="3"/>
        <v>0.0040000000000000036</v>
      </c>
      <c r="J63" s="7">
        <f t="shared" si="0"/>
        <v>0.04108487582111873</v>
      </c>
      <c r="K63" s="7">
        <f t="shared" si="4"/>
      </c>
      <c r="L63" s="7">
        <f t="shared" si="5"/>
      </c>
      <c r="M63" s="7">
        <f t="shared" si="6"/>
      </c>
      <c r="N63" s="7">
        <f t="shared" si="1"/>
        <v>0.04108487582111873</v>
      </c>
    </row>
    <row r="64" spans="1:14" ht="12.75">
      <c r="A64">
        <v>319.07</v>
      </c>
      <c r="B64">
        <v>0.066</v>
      </c>
      <c r="C64">
        <v>0.469</v>
      </c>
      <c r="D64">
        <v>0.04</v>
      </c>
      <c r="E64">
        <v>0</v>
      </c>
      <c r="F64">
        <f t="shared" si="3"/>
        <v>0.0040000000000000036</v>
      </c>
      <c r="J64" s="7">
        <f t="shared" si="0"/>
        <v>0.041198590059692265</v>
      </c>
      <c r="K64" s="7">
        <f t="shared" si="4"/>
      </c>
      <c r="L64" s="7">
        <f t="shared" si="5"/>
      </c>
      <c r="M64" s="7">
        <f t="shared" si="6"/>
      </c>
      <c r="N64" s="7">
        <f t="shared" si="1"/>
        <v>0.041198590059692265</v>
      </c>
    </row>
    <row r="65" spans="1:14" ht="12.75">
      <c r="A65">
        <v>319.12</v>
      </c>
      <c r="B65">
        <v>0.066</v>
      </c>
      <c r="C65">
        <v>0.472</v>
      </c>
      <c r="D65">
        <v>0.041</v>
      </c>
      <c r="E65">
        <v>0</v>
      </c>
      <c r="F65">
        <f t="shared" si="3"/>
        <v>0.0050000000000000044</v>
      </c>
      <c r="J65" s="7">
        <f t="shared" si="0"/>
        <v>0.04131199129280025</v>
      </c>
      <c r="K65" s="7">
        <f t="shared" si="4"/>
      </c>
      <c r="L65" s="7">
        <f t="shared" si="5"/>
      </c>
      <c r="M65" s="7">
        <f t="shared" si="6"/>
      </c>
      <c r="N65" s="7">
        <f t="shared" si="1"/>
        <v>0.04131199129280025</v>
      </c>
    </row>
    <row r="66" spans="1:14" ht="12.75">
      <c r="A66">
        <v>319.17</v>
      </c>
      <c r="B66">
        <v>0.066</v>
      </c>
      <c r="C66">
        <v>0.476</v>
      </c>
      <c r="D66">
        <v>0.041</v>
      </c>
      <c r="E66">
        <v>0</v>
      </c>
      <c r="F66">
        <f t="shared" si="3"/>
        <v>0.0050000000000000044</v>
      </c>
      <c r="J66" s="7">
        <f t="shared" si="0"/>
        <v>0.04142508209100173</v>
      </c>
      <c r="K66" s="7">
        <f t="shared" si="4"/>
      </c>
      <c r="L66" s="7">
        <f t="shared" si="5"/>
      </c>
      <c r="M66" s="7">
        <f t="shared" si="6"/>
      </c>
      <c r="N66" s="7">
        <f t="shared" si="1"/>
        <v>0.04142508209100173</v>
      </c>
    </row>
    <row r="67" spans="1:14" ht="12.75">
      <c r="A67">
        <v>319.21</v>
      </c>
      <c r="B67">
        <v>0.066</v>
      </c>
      <c r="C67">
        <v>0.479</v>
      </c>
      <c r="D67">
        <v>0.041</v>
      </c>
      <c r="E67">
        <v>0</v>
      </c>
      <c r="F67">
        <f t="shared" si="3"/>
        <v>0.0050000000000000044</v>
      </c>
      <c r="J67" s="7">
        <f t="shared" si="0"/>
        <v>0.04151533292148923</v>
      </c>
      <c r="K67" s="7">
        <f t="shared" si="4"/>
      </c>
      <c r="L67" s="7">
        <f t="shared" si="5"/>
      </c>
      <c r="M67" s="7">
        <f t="shared" si="6"/>
      </c>
      <c r="N67" s="7">
        <f t="shared" si="1"/>
        <v>0.04151533292148923</v>
      </c>
    </row>
    <row r="68" spans="1:14" ht="12.75">
      <c r="A68">
        <v>319.26</v>
      </c>
      <c r="B68">
        <v>0.066</v>
      </c>
      <c r="C68">
        <v>0.481</v>
      </c>
      <c r="D68">
        <v>0.041</v>
      </c>
      <c r="E68">
        <v>0</v>
      </c>
      <c r="F68">
        <f t="shared" si="3"/>
        <v>0.0050000000000000044</v>
      </c>
      <c r="J68" s="7">
        <f t="shared" si="0"/>
        <v>0.041627871303393786</v>
      </c>
      <c r="K68" s="7">
        <f t="shared" si="4"/>
      </c>
      <c r="L68" s="7">
        <f t="shared" si="5"/>
      </c>
      <c r="M68" s="7">
        <f t="shared" si="6"/>
      </c>
      <c r="N68" s="7">
        <f t="shared" si="1"/>
        <v>0.041627871303393786</v>
      </c>
    </row>
    <row r="69" spans="1:14" ht="12.75">
      <c r="A69">
        <v>319.3</v>
      </c>
      <c r="B69">
        <v>0.066</v>
      </c>
      <c r="C69">
        <v>0.484</v>
      </c>
      <c r="D69">
        <v>0.041</v>
      </c>
      <c r="E69">
        <v>0</v>
      </c>
      <c r="F69">
        <f t="shared" si="3"/>
        <v>0.0050000000000000044</v>
      </c>
      <c r="J69" s="7">
        <f t="shared" si="0"/>
        <v>0.04171768342786763</v>
      </c>
      <c r="K69" s="7">
        <f t="shared" si="4"/>
      </c>
      <c r="L69" s="7">
        <f t="shared" si="5"/>
      </c>
      <c r="M69" s="7">
        <f t="shared" si="6"/>
      </c>
      <c r="N69" s="7">
        <f t="shared" si="1"/>
        <v>0.04171768342786763</v>
      </c>
    </row>
    <row r="70" spans="1:14" ht="12.75">
      <c r="A70">
        <v>319.34</v>
      </c>
      <c r="B70">
        <v>0.066</v>
      </c>
      <c r="C70">
        <v>0.487</v>
      </c>
      <c r="D70">
        <v>0.042</v>
      </c>
      <c r="E70">
        <v>0</v>
      </c>
      <c r="F70">
        <f t="shared" si="3"/>
        <v>0.006000000000000005</v>
      </c>
      <c r="J70" s="7">
        <f t="shared" si="0"/>
        <v>0.04180730261477815</v>
      </c>
      <c r="K70" s="7">
        <f t="shared" si="4"/>
      </c>
      <c r="L70" s="7">
        <f t="shared" si="5"/>
      </c>
      <c r="M70" s="7">
        <f t="shared" si="6"/>
      </c>
      <c r="N70" s="7">
        <f t="shared" si="1"/>
        <v>0.04180730261477815</v>
      </c>
    </row>
    <row r="71" spans="1:14" ht="12.75">
      <c r="A71">
        <v>319.51</v>
      </c>
      <c r="B71">
        <v>0.066</v>
      </c>
      <c r="C71">
        <v>0.498</v>
      </c>
      <c r="D71">
        <v>0.043</v>
      </c>
      <c r="E71">
        <v>0</v>
      </c>
      <c r="F71">
        <f t="shared" si="3"/>
        <v>0.006999999999999999</v>
      </c>
      <c r="J71" s="7">
        <f t="shared" si="0"/>
        <v>0.04218606022848128</v>
      </c>
      <c r="K71" s="7">
        <f t="shared" si="4"/>
        <v>0.0017367687110360131</v>
      </c>
      <c r="L71" s="7">
        <f t="shared" si="5"/>
      </c>
      <c r="M71" s="7">
        <f t="shared" si="6"/>
      </c>
      <c r="N71" s="7">
        <f t="shared" si="1"/>
        <v>0.043922828939517294</v>
      </c>
    </row>
    <row r="72" spans="1:14" ht="12.75">
      <c r="A72">
        <v>319.68</v>
      </c>
      <c r="B72">
        <v>0.066</v>
      </c>
      <c r="C72">
        <v>0.51</v>
      </c>
      <c r="D72">
        <v>0.045</v>
      </c>
      <c r="E72">
        <v>0</v>
      </c>
      <c r="F72">
        <f t="shared" si="3"/>
        <v>0.009000000000000001</v>
      </c>
      <c r="J72" s="7">
        <f t="shared" si="0"/>
        <v>0.04256144738232552</v>
      </c>
      <c r="K72" s="7">
        <f t="shared" si="4"/>
        <v>0.007368485597560597</v>
      </c>
      <c r="L72" s="7">
        <f t="shared" si="5"/>
      </c>
      <c r="M72" s="7">
        <f t="shared" si="6"/>
      </c>
      <c r="N72" s="7">
        <f t="shared" si="1"/>
        <v>0.04992993297988612</v>
      </c>
    </row>
    <row r="73" spans="1:14" ht="12.75">
      <c r="A73">
        <v>319.85</v>
      </c>
      <c r="B73">
        <v>0.066</v>
      </c>
      <c r="C73">
        <v>0.521</v>
      </c>
      <c r="D73">
        <v>0.047</v>
      </c>
      <c r="E73">
        <v>0</v>
      </c>
      <c r="F73">
        <f t="shared" si="3"/>
        <v>0.011000000000000003</v>
      </c>
      <c r="J73" s="7">
        <f t="shared" si="0"/>
        <v>0.042933552484692876</v>
      </c>
      <c r="K73" s="7">
        <f t="shared" si="4"/>
        <v>0.010274862259285141</v>
      </c>
      <c r="L73" s="7">
        <f t="shared" si="5"/>
      </c>
      <c r="M73" s="7">
        <f t="shared" si="6"/>
      </c>
      <c r="N73" s="7">
        <f t="shared" si="1"/>
        <v>0.053208414743978014</v>
      </c>
    </row>
    <row r="74" spans="1:14" ht="12.75">
      <c r="A74">
        <v>320.02</v>
      </c>
      <c r="B74">
        <v>0.066</v>
      </c>
      <c r="C74">
        <v>0.532</v>
      </c>
      <c r="D74">
        <v>0.05</v>
      </c>
      <c r="E74">
        <v>0</v>
      </c>
      <c r="F74">
        <f t="shared" si="3"/>
        <v>0.014000000000000005</v>
      </c>
      <c r="J74" s="7">
        <f t="shared" si="0"/>
        <v>0.04330246014527675</v>
      </c>
      <c r="K74" s="7">
        <f t="shared" si="4"/>
        <v>0.012524017282529167</v>
      </c>
      <c r="L74" s="7">
        <f t="shared" si="5"/>
      </c>
      <c r="M74" s="7">
        <f t="shared" si="6"/>
      </c>
      <c r="N74" s="7">
        <f t="shared" si="1"/>
        <v>0.055826477427805915</v>
      </c>
    </row>
    <row r="75" spans="1:14" ht="12.75">
      <c r="A75">
        <v>320.19</v>
      </c>
      <c r="B75">
        <v>0.066</v>
      </c>
      <c r="C75">
        <v>0.543</v>
      </c>
      <c r="D75">
        <v>0.053</v>
      </c>
      <c r="E75">
        <v>0</v>
      </c>
      <c r="F75">
        <f t="shared" si="3"/>
        <v>0.017</v>
      </c>
      <c r="J75" s="7">
        <f t="shared" si="0"/>
        <v>0.04366825139973771</v>
      </c>
      <c r="K75" s="7">
        <f t="shared" si="4"/>
        <v>0.014426684419467749</v>
      </c>
      <c r="L75" s="7">
        <f t="shared" si="5"/>
      </c>
      <c r="M75" s="7">
        <f t="shared" si="6"/>
      </c>
      <c r="N75" s="7">
        <f t="shared" si="1"/>
        <v>0.05809493581920546</v>
      </c>
    </row>
    <row r="76" spans="1:14" ht="12.75">
      <c r="A76">
        <v>320.36</v>
      </c>
      <c r="B76">
        <v>0.066</v>
      </c>
      <c r="C76">
        <v>0.555</v>
      </c>
      <c r="D76">
        <v>0.056</v>
      </c>
      <c r="E76">
        <v>0</v>
      </c>
      <c r="F76">
        <f t="shared" si="3"/>
        <v>0.020000000000000004</v>
      </c>
      <c r="J76" s="7">
        <f t="shared" si="0"/>
        <v>0.04403100391755915</v>
      </c>
      <c r="K76" s="7">
        <f t="shared" si="4"/>
        <v>0.016106130441069257</v>
      </c>
      <c r="L76" s="7">
        <f t="shared" si="5"/>
      </c>
      <c r="M76" s="7">
        <f t="shared" si="6"/>
      </c>
      <c r="N76" s="7">
        <f t="shared" si="1"/>
        <v>0.060137134358628413</v>
      </c>
    </row>
    <row r="77" spans="1:14" ht="12.75">
      <c r="A77">
        <v>320.53</v>
      </c>
      <c r="B77">
        <v>0.066</v>
      </c>
      <c r="C77">
        <v>0.566</v>
      </c>
      <c r="D77">
        <v>0.059</v>
      </c>
      <c r="E77">
        <v>0</v>
      </c>
      <c r="F77">
        <f t="shared" si="3"/>
        <v>0.023</v>
      </c>
      <c r="J77" s="7">
        <f t="shared" si="0"/>
        <v>0.04439079219461523</v>
      </c>
      <c r="K77" s="7">
        <f t="shared" si="4"/>
        <v>0.017626277321957262</v>
      </c>
      <c r="L77" s="7">
        <f t="shared" si="5"/>
      </c>
      <c r="M77" s="7">
        <f t="shared" si="6"/>
      </c>
      <c r="N77" s="7">
        <f t="shared" si="1"/>
        <v>0.062017069516572494</v>
      </c>
    </row>
    <row r="78" spans="1:14" ht="12.75">
      <c r="A78">
        <v>320.7</v>
      </c>
      <c r="B78">
        <v>0.066</v>
      </c>
      <c r="C78">
        <v>0.577</v>
      </c>
      <c r="D78">
        <v>0.062</v>
      </c>
      <c r="E78">
        <v>0</v>
      </c>
      <c r="F78">
        <f t="shared" si="3"/>
        <v>0.026000000000000002</v>
      </c>
      <c r="J78" s="7">
        <f t="shared" si="0"/>
        <v>0.04474768773180271</v>
      </c>
      <c r="K78" s="7">
        <f t="shared" si="4"/>
        <v>0.01902534800408048</v>
      </c>
      <c r="L78" s="7">
        <f t="shared" si="5"/>
      </c>
      <c r="M78" s="7">
        <f t="shared" si="6"/>
      </c>
      <c r="N78" s="7">
        <f t="shared" si="1"/>
        <v>0.0637730357358832</v>
      </c>
    </row>
    <row r="79" spans="1:14" ht="12.75">
      <c r="A79">
        <v>320.87</v>
      </c>
      <c r="B79">
        <v>0.066</v>
      </c>
      <c r="C79">
        <v>0.588</v>
      </c>
      <c r="D79">
        <v>0.065</v>
      </c>
      <c r="E79">
        <v>0</v>
      </c>
      <c r="F79">
        <f t="shared" si="3"/>
        <v>0.029000000000000005</v>
      </c>
      <c r="J79" s="7">
        <f t="shared" si="0"/>
        <v>0.04510175920094848</v>
      </c>
      <c r="K79" s="7">
        <f t="shared" si="4"/>
        <v>0.020328356577013137</v>
      </c>
      <c r="L79" s="7">
        <f t="shared" si="5"/>
      </c>
      <c r="M79" s="7">
        <f t="shared" si="6"/>
      </c>
      <c r="N79" s="7">
        <f t="shared" si="1"/>
        <v>0.06543011577796162</v>
      </c>
    </row>
    <row r="80" spans="1:14" ht="12.75">
      <c r="A80">
        <v>321.04</v>
      </c>
      <c r="B80">
        <v>0.066</v>
      </c>
      <c r="C80">
        <v>0.6</v>
      </c>
      <c r="D80">
        <v>0.069</v>
      </c>
      <c r="E80">
        <v>0</v>
      </c>
      <c r="F80">
        <f t="shared" si="3"/>
        <v>0.03300000000000001</v>
      </c>
      <c r="J80" s="7">
        <f t="shared" si="0"/>
        <v>0.04545307259908569</v>
      </c>
      <c r="K80" s="7">
        <f t="shared" si="4"/>
        <v>0.021552732902535066</v>
      </c>
      <c r="L80" s="7">
        <f t="shared" si="5"/>
      </c>
      <c r="M80" s="7">
        <f t="shared" si="6"/>
      </c>
      <c r="N80" s="7">
        <f t="shared" si="1"/>
        <v>0.06700580550162075</v>
      </c>
    </row>
    <row r="81" spans="1:14" ht="12.75">
      <c r="A81">
        <v>321.21</v>
      </c>
      <c r="B81">
        <v>0.066</v>
      </c>
      <c r="C81">
        <v>0.611</v>
      </c>
      <c r="D81">
        <v>0.073</v>
      </c>
      <c r="E81">
        <v>0</v>
      </c>
      <c r="F81">
        <f t="shared" si="3"/>
        <v>0.037</v>
      </c>
      <c r="J81" s="7">
        <f t="shared" si="0"/>
        <v>0.04580169139207806</v>
      </c>
      <c r="K81" s="7">
        <f t="shared" si="4"/>
        <v>0.02271119789913832</v>
      </c>
      <c r="L81" s="7">
        <f t="shared" si="5"/>
      </c>
      <c r="M81" s="7">
        <f t="shared" si="6"/>
      </c>
      <c r="N81" s="7">
        <f t="shared" si="1"/>
        <v>0.06851288929121638</v>
      </c>
    </row>
    <row r="82" spans="1:14" ht="12.75">
      <c r="A82">
        <v>321.38</v>
      </c>
      <c r="B82">
        <v>0.066</v>
      </c>
      <c r="C82">
        <v>0.622</v>
      </c>
      <c r="D82">
        <v>0.077</v>
      </c>
      <c r="E82">
        <v>0</v>
      </c>
      <c r="F82">
        <f t="shared" si="3"/>
        <v>0.041</v>
      </c>
      <c r="J82" s="7">
        <f t="shared" si="0"/>
        <v>0.04614767664847898</v>
      </c>
      <c r="K82" s="7">
        <f t="shared" si="4"/>
        <v>0.02381337280730407</v>
      </c>
      <c r="L82" s="7">
        <f t="shared" si="5"/>
      </c>
      <c r="M82" s="7">
        <f t="shared" si="6"/>
      </c>
      <c r="N82" s="7">
        <f t="shared" si="1"/>
        <v>0.06996104945578305</v>
      </c>
    </row>
    <row r="83" spans="1:14" ht="12.75">
      <c r="A83">
        <v>321.55</v>
      </c>
      <c r="B83">
        <v>0.066</v>
      </c>
      <c r="C83">
        <v>0.634</v>
      </c>
      <c r="D83">
        <v>0.081</v>
      </c>
      <c r="E83">
        <v>0</v>
      </c>
      <c r="F83">
        <f t="shared" si="3"/>
        <v>0.045000000000000005</v>
      </c>
      <c r="J83" s="7">
        <f t="shared" si="0"/>
        <v>0.0464910871644231</v>
      </c>
      <c r="K83" s="7">
        <f t="shared" si="4"/>
        <v>0.02486674363292213</v>
      </c>
      <c r="L83" s="7">
        <f t="shared" si="5"/>
      </c>
      <c r="M83" s="7">
        <f t="shared" si="6"/>
      </c>
      <c r="N83" s="7">
        <f t="shared" si="1"/>
        <v>0.07135783079734523</v>
      </c>
    </row>
    <row r="84" spans="1:14" ht="12.75">
      <c r="A84">
        <v>321.72</v>
      </c>
      <c r="B84">
        <v>0.066</v>
      </c>
      <c r="C84">
        <v>0.645</v>
      </c>
      <c r="D84">
        <v>0.085</v>
      </c>
      <c r="E84">
        <v>0</v>
      </c>
      <c r="F84">
        <f t="shared" si="3"/>
        <v>0.04900000000000001</v>
      </c>
      <c r="J84" s="7">
        <f t="shared" si="0"/>
        <v>0.04683197958027613</v>
      </c>
      <c r="K84" s="7">
        <f t="shared" si="4"/>
        <v>0.025877270979593223</v>
      </c>
      <c r="L84" s="7">
        <f t="shared" si="5"/>
      </c>
      <c r="M84" s="7">
        <f t="shared" si="6"/>
      </c>
      <c r="N84" s="7">
        <f t="shared" si="1"/>
        <v>0.07270925055986935</v>
      </c>
    </row>
    <row r="85" spans="1:14" ht="12.75">
      <c r="A85">
        <v>321.89</v>
      </c>
      <c r="B85">
        <v>0.066</v>
      </c>
      <c r="C85">
        <v>0.656</v>
      </c>
      <c r="D85">
        <v>0.089</v>
      </c>
      <c r="E85">
        <v>0</v>
      </c>
      <c r="F85">
        <f t="shared" si="3"/>
        <v>0.053</v>
      </c>
      <c r="J85" s="7">
        <f aca="true" t="shared" si="7" ref="J85:J91">IF(A85&gt;$J$16,0.62*$J$18*(2*32.2*(A85-$J$16))^0.5,"")</f>
        <v>0.0471704084896962</v>
      </c>
      <c r="K85" s="7">
        <f t="shared" si="4"/>
        <v>0.026849792695607628</v>
      </c>
      <c r="L85" s="7">
        <f t="shared" si="5"/>
      </c>
      <c r="M85" s="7">
        <f t="shared" si="6"/>
      </c>
      <c r="N85" s="7">
        <f aca="true" t="shared" si="8" ref="N85:N91">SUM(J85:M85)</f>
        <v>0.07402020118530382</v>
      </c>
    </row>
    <row r="86" spans="1:14" ht="12.75">
      <c r="A86">
        <v>322.06</v>
      </c>
      <c r="B86">
        <v>0.066</v>
      </c>
      <c r="C86">
        <v>0.667</v>
      </c>
      <c r="D86">
        <v>0.093</v>
      </c>
      <c r="E86">
        <v>0</v>
      </c>
      <c r="F86">
        <f t="shared" si="3"/>
        <v>0.057</v>
      </c>
      <c r="J86" s="7">
        <f t="shared" si="7"/>
        <v>0.04750642654170294</v>
      </c>
      <c r="K86" s="7">
        <f t="shared" si="4"/>
        <v>0.02778829937658886</v>
      </c>
      <c r="L86" s="7">
        <f t="shared" si="5"/>
        <v>0.0066471830363617045</v>
      </c>
      <c r="M86" s="7">
        <f t="shared" si="6"/>
      </c>
      <c r="N86" s="7">
        <f t="shared" si="8"/>
        <v>0.0819419089546535</v>
      </c>
    </row>
    <row r="87" spans="1:14" ht="12.75">
      <c r="A87">
        <v>322.23</v>
      </c>
      <c r="B87">
        <v>0.066</v>
      </c>
      <c r="C87">
        <v>0.679</v>
      </c>
      <c r="D87">
        <v>0.098</v>
      </c>
      <c r="E87">
        <v>0</v>
      </c>
      <c r="F87">
        <f t="shared" si="3"/>
        <v>0.062000000000000006</v>
      </c>
      <c r="J87" s="7">
        <f t="shared" si="7"/>
        <v>0.04784008453629269</v>
      </c>
      <c r="K87" s="7">
        <f t="shared" si="4"/>
        <v>0.028696128601063124</v>
      </c>
      <c r="L87" s="7">
        <f t="shared" si="5"/>
        <v>0.013014453332959107</v>
      </c>
      <c r="M87" s="7">
        <f t="shared" si="6"/>
      </c>
      <c r="N87" s="7">
        <f t="shared" si="8"/>
        <v>0.08955066647031493</v>
      </c>
    </row>
    <row r="88" spans="1:14" ht="12.75">
      <c r="A88">
        <v>322.4</v>
      </c>
      <c r="B88">
        <v>0.066</v>
      </c>
      <c r="C88">
        <v>0.69</v>
      </c>
      <c r="D88">
        <v>0.103</v>
      </c>
      <c r="E88">
        <v>0</v>
      </c>
      <c r="F88">
        <f t="shared" si="3"/>
        <v>0.067</v>
      </c>
      <c r="J88" s="7">
        <f t="shared" si="7"/>
        <v>0.04817143151409385</v>
      </c>
      <c r="K88" s="7">
        <f t="shared" si="4"/>
        <v>0.029576105408497585</v>
      </c>
      <c r="L88" s="7">
        <f t="shared" si="5"/>
        <v>0.01716295279934674</v>
      </c>
      <c r="M88" s="7">
        <f t="shared" si="6"/>
      </c>
      <c r="N88" s="7">
        <f t="shared" si="8"/>
        <v>0.09491048972193818</v>
      </c>
    </row>
    <row r="89" spans="1:14" ht="12.75">
      <c r="A89">
        <v>322.57</v>
      </c>
      <c r="B89">
        <v>0.066</v>
      </c>
      <c r="C89">
        <v>0.701</v>
      </c>
      <c r="D89">
        <v>0.107</v>
      </c>
      <c r="E89">
        <v>0</v>
      </c>
      <c r="F89">
        <f t="shared" si="3"/>
        <v>0.07100000000000001</v>
      </c>
      <c r="J89" s="7">
        <f t="shared" si="7"/>
        <v>0.04850051484050915</v>
      </c>
      <c r="K89" s="7">
        <f t="shared" si="4"/>
        <v>0.03043064615778614</v>
      </c>
      <c r="L89" s="7">
        <f t="shared" si="5"/>
        <v>0.020487994094822454</v>
      </c>
      <c r="M89" s="7">
        <f t="shared" si="6"/>
      </c>
      <c r="N89" s="7">
        <f t="shared" si="8"/>
        <v>0.09941915509311774</v>
      </c>
    </row>
    <row r="90" spans="1:14" ht="12.75">
      <c r="A90">
        <v>322.74</v>
      </c>
      <c r="B90">
        <v>0.066</v>
      </c>
      <c r="C90">
        <v>0.713</v>
      </c>
      <c r="D90">
        <v>0.112</v>
      </c>
      <c r="E90">
        <v>0</v>
      </c>
      <c r="F90">
        <f t="shared" si="3"/>
        <v>0.07600000000000001</v>
      </c>
      <c r="J90" s="7">
        <f t="shared" si="7"/>
        <v>0.04882738028475276</v>
      </c>
      <c r="K90" s="7">
        <f t="shared" si="4"/>
        <v>0.0312618367986625</v>
      </c>
      <c r="L90" s="7">
        <f t="shared" si="5"/>
        <v>0.02334413963431412</v>
      </c>
      <c r="M90" s="7">
        <f t="shared" si="6"/>
      </c>
      <c r="N90" s="7">
        <f t="shared" si="8"/>
        <v>0.10343335671772938</v>
      </c>
    </row>
    <row r="91" spans="1:14" ht="12.75">
      <c r="A91">
        <v>322.91</v>
      </c>
      <c r="B91">
        <v>0.066</v>
      </c>
      <c r="C91">
        <v>0.724</v>
      </c>
      <c r="D91">
        <v>0.117</v>
      </c>
      <c r="E91">
        <v>0</v>
      </c>
      <c r="F91">
        <f t="shared" si="3"/>
        <v>0.08100000000000002</v>
      </c>
      <c r="J91" s="7">
        <f t="shared" si="7"/>
        <v>0.04915207209415771</v>
      </c>
      <c r="K91" s="7">
        <f t="shared" si="4"/>
        <v>0.03207149286316483</v>
      </c>
      <c r="L91" s="7">
        <f t="shared" si="5"/>
        <v>0.025887058707068884</v>
      </c>
      <c r="M91" s="7">
        <f t="shared" si="6"/>
      </c>
      <c r="N91" s="7">
        <f t="shared" si="8"/>
        <v>0.10711062366439142</v>
      </c>
    </row>
    <row r="92" spans="1:14" ht="12.75">
      <c r="A92">
        <v>323.08</v>
      </c>
      <c r="B92">
        <v>0.066</v>
      </c>
      <c r="C92">
        <v>0.735</v>
      </c>
      <c r="D92">
        <v>0.122</v>
      </c>
      <c r="E92">
        <v>0</v>
      </c>
      <c r="F92">
        <f t="shared" si="3"/>
        <v>0.086</v>
      </c>
      <c r="J92" s="7">
        <f aca="true" t="shared" si="9" ref="J92:J119">IF(A92&gt;$J$16,0.62*$J$18*(2*32.2*(A92-$J$16))^0.5,"")</f>
        <v>0.04947463306409336</v>
      </c>
      <c r="K92" s="7">
        <f aca="true" t="shared" si="10" ref="K92:K119">IF(A92&gt;$K$16,0.62*$K$18*(2*32.2*(A92-$K$16))^0.5,"")</f>
        <v>0.03286120613912155</v>
      </c>
      <c r="L92" s="7">
        <f aca="true" t="shared" si="11" ref="L92:L119">IF(A92&gt;$L$16,0.62*$L$18*(2*32.2*(A92-$L$16))^0.5,"")</f>
        <v>0.02820160920479654</v>
      </c>
      <c r="M92" s="7">
        <f aca="true" t="shared" si="12" ref="M92:M119">IF(A92&gt;$M$16,0.62*$M$18*(2*32.2*(A92-$M$16))^0.5,"")</f>
        <v>0.007675505830791379</v>
      </c>
      <c r="N92" s="7">
        <f aca="true" t="shared" si="13" ref="N92:N119">SUM(J92:M92)</f>
        <v>0.11821295423880283</v>
      </c>
    </row>
    <row r="93" spans="1:14" ht="12.75">
      <c r="A93">
        <v>323.25</v>
      </c>
      <c r="B93">
        <v>0.066</v>
      </c>
      <c r="C93">
        <v>0.746</v>
      </c>
      <c r="D93">
        <v>0.128</v>
      </c>
      <c r="E93">
        <v>0</v>
      </c>
      <c r="F93">
        <f t="shared" si="3"/>
        <v>0.092</v>
      </c>
      <c r="J93" s="7">
        <f t="shared" si="9"/>
        <v>0.04979510460380713</v>
      </c>
      <c r="K93" s="7">
        <f t="shared" si="10"/>
        <v>0.033632381470298296</v>
      </c>
      <c r="L93" s="7">
        <f t="shared" si="11"/>
        <v>0.030340100774007662</v>
      </c>
      <c r="M93" s="7">
        <f t="shared" si="12"/>
        <v>0.013568505554975024</v>
      </c>
      <c r="N93" s="7">
        <f t="shared" si="13"/>
        <v>0.1273360924030881</v>
      </c>
    </row>
    <row r="94" spans="1:14" ht="12.75">
      <c r="A94">
        <v>323.42</v>
      </c>
      <c r="B94">
        <v>0.066</v>
      </c>
      <c r="C94">
        <v>0.758</v>
      </c>
      <c r="D94">
        <v>0.133</v>
      </c>
      <c r="E94">
        <v>0</v>
      </c>
      <c r="F94">
        <f t="shared" si="3"/>
        <v>0.097</v>
      </c>
      <c r="J94" s="7">
        <f t="shared" si="9"/>
        <v>0.05011352679847536</v>
      </c>
      <c r="K94" s="7">
        <f t="shared" si="10"/>
        <v>0.03438626612194887</v>
      </c>
      <c r="L94" s="7">
        <f t="shared" si="11"/>
        <v>0.032337480857571696</v>
      </c>
      <c r="M94" s="7">
        <f t="shared" si="12"/>
        <v>0.017586793233340284</v>
      </c>
      <c r="N94" s="7">
        <f t="shared" si="13"/>
        <v>0.13442406701133622</v>
      </c>
    </row>
    <row r="95" spans="1:14" ht="12.75">
      <c r="A95">
        <v>323.59</v>
      </c>
      <c r="B95">
        <v>0.066</v>
      </c>
      <c r="C95">
        <v>0.769</v>
      </c>
      <c r="D95">
        <v>0.138</v>
      </c>
      <c r="E95">
        <v>0</v>
      </c>
      <c r="F95">
        <f t="shared" si="3"/>
        <v>0.10200000000000001</v>
      </c>
      <c r="J95" s="7">
        <f t="shared" si="9"/>
        <v>0.05042993846772879</v>
      </c>
      <c r="K95" s="7">
        <f t="shared" si="10"/>
        <v>0.03512397346906092</v>
      </c>
      <c r="L95" s="7">
        <f t="shared" si="11"/>
        <v>0.03421846901091061</v>
      </c>
      <c r="M95" s="7">
        <f t="shared" si="12"/>
        <v>0.020844333749705155</v>
      </c>
      <c r="N95" s="7">
        <f t="shared" si="13"/>
        <v>0.14061671469740547</v>
      </c>
    </row>
    <row r="96" spans="1:14" ht="12.75">
      <c r="A96">
        <v>323.76</v>
      </c>
      <c r="B96">
        <v>0.066</v>
      </c>
      <c r="C96">
        <v>0.78</v>
      </c>
      <c r="D96">
        <v>0.144</v>
      </c>
      <c r="E96">
        <v>0</v>
      </c>
      <c r="F96">
        <f t="shared" si="3"/>
        <v>0.10799999999999998</v>
      </c>
      <c r="J96" s="7">
        <f t="shared" si="9"/>
        <v>0.0507443772208934</v>
      </c>
      <c r="K96" s="7">
        <f t="shared" si="10"/>
        <v>0.03584650229382386</v>
      </c>
      <c r="L96" s="7">
        <f t="shared" si="11"/>
        <v>0.036001313513364</v>
      </c>
      <c r="M96" s="7">
        <f t="shared" si="12"/>
        <v>0.023657497811602413</v>
      </c>
      <c r="N96" s="7">
        <f t="shared" si="13"/>
        <v>0.14624969083968367</v>
      </c>
    </row>
    <row r="97" spans="1:14" ht="12.75">
      <c r="A97">
        <v>323.93</v>
      </c>
      <c r="B97">
        <v>0.066</v>
      </c>
      <c r="C97">
        <v>0.792</v>
      </c>
      <c r="D97">
        <v>0.149</v>
      </c>
      <c r="E97">
        <v>0</v>
      </c>
      <c r="F97">
        <f t="shared" si="3"/>
        <v>0.11299999999999999</v>
      </c>
      <c r="J97" s="7">
        <f t="shared" si="9"/>
        <v>0.051056879509168394</v>
      </c>
      <c r="K97" s="7">
        <f t="shared" si="10"/>
        <v>0.0365547526478698</v>
      </c>
      <c r="L97" s="7">
        <f t="shared" si="11"/>
        <v>0.037699940688605875</v>
      </c>
      <c r="M97" s="7">
        <f t="shared" si="12"/>
        <v>0.0261699857841545</v>
      </c>
      <c r="N97" s="7">
        <f t="shared" si="13"/>
        <v>0.15148155862979856</v>
      </c>
    </row>
    <row r="98" spans="1:14" ht="12.75">
      <c r="A98">
        <v>324.1</v>
      </c>
      <c r="B98">
        <v>0.066</v>
      </c>
      <c r="C98">
        <v>0.803</v>
      </c>
      <c r="D98">
        <v>0.155</v>
      </c>
      <c r="E98">
        <v>0</v>
      </c>
      <c r="F98">
        <f t="shared" si="3"/>
        <v>0.119</v>
      </c>
      <c r="J98" s="7">
        <f t="shared" si="9"/>
        <v>0.05136748067494797</v>
      </c>
      <c r="K98" s="7">
        <f t="shared" si="10"/>
        <v>0.03724953899839256</v>
      </c>
      <c r="L98" s="7">
        <f t="shared" si="11"/>
        <v>0.03932526517598167</v>
      </c>
      <c r="M98" s="7">
        <f t="shared" si="12"/>
        <v>0.028461537365007606</v>
      </c>
      <c r="N98" s="7">
        <f t="shared" si="13"/>
        <v>0.15640382221432983</v>
      </c>
    </row>
    <row r="99" spans="1:14" ht="12.75">
      <c r="A99">
        <v>324.27</v>
      </c>
      <c r="B99">
        <v>0.066</v>
      </c>
      <c r="C99">
        <v>0.814</v>
      </c>
      <c r="D99">
        <v>0.161</v>
      </c>
      <c r="E99">
        <v>0</v>
      </c>
      <c r="F99">
        <f t="shared" si="3"/>
        <v>0.125</v>
      </c>
      <c r="J99" s="7">
        <f t="shared" si="9"/>
        <v>0.05167621499847446</v>
      </c>
      <c r="K99" s="7">
        <f t="shared" si="10"/>
        <v>0.03793160120583595</v>
      </c>
      <c r="L99" s="7">
        <f t="shared" si="11"/>
        <v>0.04088602981946413</v>
      </c>
      <c r="M99" s="7">
        <f t="shared" si="12"/>
        <v>0.030581858387229478</v>
      </c>
      <c r="N99" s="7">
        <f t="shared" si="13"/>
        <v>0.16107570441100402</v>
      </c>
    </row>
    <row r="100" spans="1:14" ht="12.75">
      <c r="A100">
        <v>324.44</v>
      </c>
      <c r="B100">
        <v>0.066</v>
      </c>
      <c r="C100">
        <v>0.825</v>
      </c>
      <c r="D100">
        <v>0.166</v>
      </c>
      <c r="E100">
        <v>0</v>
      </c>
      <c r="F100">
        <f t="shared" si="3"/>
        <v>0.13</v>
      </c>
      <c r="J100" s="7">
        <f t="shared" si="9"/>
        <v>0.0519831157419981</v>
      </c>
      <c r="K100" s="7">
        <f t="shared" si="10"/>
        <v>0.0386016137549248</v>
      </c>
      <c r="L100" s="7">
        <f t="shared" si="11"/>
        <v>0.04238936644531251</v>
      </c>
      <c r="M100" s="7">
        <f t="shared" si="12"/>
        <v>0.03256441333194003</v>
      </c>
      <c r="N100" s="7">
        <f t="shared" si="13"/>
        <v>0.16553850927417546</v>
      </c>
    </row>
    <row r="101" spans="1:14" ht="12.75">
      <c r="A101">
        <v>324.61</v>
      </c>
      <c r="B101">
        <v>0.066</v>
      </c>
      <c r="C101">
        <v>0.837</v>
      </c>
      <c r="D101">
        <v>0.172</v>
      </c>
      <c r="E101">
        <v>0</v>
      </c>
      <c r="F101">
        <f t="shared" si="3"/>
        <v>0.13599999999999998</v>
      </c>
      <c r="J101" s="7">
        <f t="shared" si="9"/>
        <v>0.05228821519160302</v>
      </c>
      <c r="K101" s="7">
        <f t="shared" si="10"/>
        <v>0.039260193567151755</v>
      </c>
      <c r="L101" s="7">
        <f t="shared" si="11"/>
        <v>0.04384118316003642</v>
      </c>
      <c r="M101" s="7">
        <f t="shared" si="12"/>
        <v>0.03443300696846427</v>
      </c>
      <c r="N101" s="7">
        <f t="shared" si="13"/>
        <v>0.16982259888725545</v>
      </c>
    </row>
    <row r="102" spans="1:14" ht="12.75">
      <c r="A102">
        <v>324.78</v>
      </c>
      <c r="B102">
        <v>0.066</v>
      </c>
      <c r="C102">
        <v>0.848</v>
      </c>
      <c r="D102">
        <v>0.178</v>
      </c>
      <c r="E102">
        <v>0</v>
      </c>
      <c r="F102">
        <f t="shared" si="3"/>
        <v>0.142</v>
      </c>
      <c r="J102" s="7">
        <f t="shared" si="9"/>
        <v>0.05259154469685016</v>
      </c>
      <c r="K102" s="7">
        <f t="shared" si="10"/>
        <v>0.03990790665239197</v>
      </c>
      <c r="L102" s="7">
        <f t="shared" si="11"/>
        <v>0.04524643957383492</v>
      </c>
      <c r="M102" s="7">
        <f t="shared" si="12"/>
        <v>0.03620528859334148</v>
      </c>
      <c r="N102" s="7">
        <f t="shared" si="13"/>
        <v>0.17395117951641853</v>
      </c>
    </row>
    <row r="103" spans="1:14" ht="12.75">
      <c r="A103">
        <v>324.95</v>
      </c>
      <c r="B103">
        <v>0.066</v>
      </c>
      <c r="C103">
        <v>0.859</v>
      </c>
      <c r="D103">
        <v>0.185</v>
      </c>
      <c r="E103">
        <v>0</v>
      </c>
      <c r="F103">
        <f t="shared" si="3"/>
        <v>0.149</v>
      </c>
      <c r="J103" s="7">
        <f t="shared" si="9"/>
        <v>0.052893134708374034</v>
      </c>
      <c r="K103" s="7">
        <f t="shared" si="10"/>
        <v>0.04054527380375986</v>
      </c>
      <c r="L103" s="7">
        <f t="shared" si="11"/>
        <v>0.046609347210034714</v>
      </c>
      <c r="M103" s="7">
        <f t="shared" si="12"/>
        <v>0.03789477372097659</v>
      </c>
      <c r="N103" s="7">
        <f t="shared" si="13"/>
        <v>0.1779425294431452</v>
      </c>
    </row>
    <row r="104" spans="1:14" ht="12.75">
      <c r="A104">
        <v>325.12</v>
      </c>
      <c r="B104">
        <v>0.066</v>
      </c>
      <c r="C104">
        <v>0.87</v>
      </c>
      <c r="D104">
        <v>0.191</v>
      </c>
      <c r="E104">
        <v>0</v>
      </c>
      <c r="F104">
        <f t="shared" si="3"/>
        <v>0.155</v>
      </c>
      <c r="J104" s="7">
        <f t="shared" si="9"/>
        <v>0.05319301481356002</v>
      </c>
      <c r="K104" s="7">
        <f t="shared" si="10"/>
        <v>0.04117277549871613</v>
      </c>
      <c r="L104" s="7">
        <f t="shared" si="11"/>
        <v>0.0479335185499922</v>
      </c>
      <c r="M104" s="7">
        <f t="shared" si="12"/>
        <v>0.03951208458941256</v>
      </c>
      <c r="N104" s="7">
        <f t="shared" si="13"/>
        <v>0.1818113934516809</v>
      </c>
    </row>
    <row r="105" spans="1:14" ht="12.75">
      <c r="A105">
        <v>325.29</v>
      </c>
      <c r="B105">
        <v>0.066</v>
      </c>
      <c r="C105">
        <v>0.882</v>
      </c>
      <c r="D105">
        <v>0.197</v>
      </c>
      <c r="E105">
        <v>0</v>
      </c>
      <c r="F105">
        <f t="shared" si="3"/>
        <v>0.161</v>
      </c>
      <c r="J105" s="7">
        <f t="shared" si="9"/>
        <v>0.05349121377042242</v>
      </c>
      <c r="K105" s="7">
        <f t="shared" si="10"/>
        <v>0.041790856137599086</v>
      </c>
      <c r="L105" s="7">
        <f t="shared" si="11"/>
        <v>0.04922207994202726</v>
      </c>
      <c r="M105" s="7">
        <f t="shared" si="12"/>
        <v>0.04106574949806432</v>
      </c>
      <c r="N105" s="7">
        <f t="shared" si="13"/>
        <v>0.1855698993481131</v>
      </c>
    </row>
    <row r="106" spans="1:14" ht="12.75">
      <c r="A106">
        <v>325.34</v>
      </c>
      <c r="B106">
        <v>0.066</v>
      </c>
      <c r="C106">
        <v>0.885</v>
      </c>
      <c r="D106">
        <v>0.199</v>
      </c>
      <c r="E106">
        <v>0</v>
      </c>
      <c r="F106">
        <f t="shared" si="3"/>
        <v>0.163</v>
      </c>
      <c r="J106" s="7">
        <f t="shared" si="9"/>
        <v>0.05357860349339882</v>
      </c>
      <c r="K106" s="7">
        <f t="shared" si="10"/>
        <v>0.04197091236191646</v>
      </c>
      <c r="L106" s="7">
        <f t="shared" si="11"/>
        <v>0.049594697523206714</v>
      </c>
      <c r="M106" s="7">
        <f t="shared" si="12"/>
        <v>0.04151164475706562</v>
      </c>
      <c r="N106" s="7">
        <f t="shared" si="13"/>
        <v>0.1866558581355876</v>
      </c>
    </row>
    <row r="107" spans="1:14" ht="12.75">
      <c r="A107">
        <v>325.4</v>
      </c>
      <c r="B107">
        <v>0.066</v>
      </c>
      <c r="C107">
        <v>0.889</v>
      </c>
      <c r="D107">
        <v>0.201</v>
      </c>
      <c r="E107">
        <v>0</v>
      </c>
      <c r="F107">
        <f t="shared" si="3"/>
        <v>0.165</v>
      </c>
      <c r="J107" s="7">
        <f t="shared" si="9"/>
        <v>0.05368328337859599</v>
      </c>
      <c r="K107" s="7">
        <f t="shared" si="10"/>
        <v>0.042185965412984104</v>
      </c>
      <c r="L107" s="7">
        <f t="shared" si="11"/>
        <v>0.050038176073246926</v>
      </c>
      <c r="M107" s="7">
        <f t="shared" si="12"/>
        <v>0.042040476837872674</v>
      </c>
      <c r="N107" s="7">
        <f t="shared" si="13"/>
        <v>0.1879479017026997</v>
      </c>
    </row>
    <row r="108" spans="1:14" ht="12.75">
      <c r="A108">
        <v>325.45</v>
      </c>
      <c r="B108">
        <v>0.066</v>
      </c>
      <c r="C108">
        <v>0.892</v>
      </c>
      <c r="D108">
        <v>0.203</v>
      </c>
      <c r="E108">
        <v>0</v>
      </c>
      <c r="F108">
        <f t="shared" si="3"/>
        <v>0.167</v>
      </c>
      <c r="J108" s="7">
        <f t="shared" si="9"/>
        <v>0.053770360943334476</v>
      </c>
      <c r="K108" s="7">
        <f t="shared" si="10"/>
        <v>0.04236434238370374</v>
      </c>
      <c r="L108" s="7">
        <f t="shared" si="11"/>
        <v>0.05040476101854215</v>
      </c>
      <c r="M108" s="7">
        <f t="shared" si="12"/>
        <v>0.04247614108361063</v>
      </c>
      <c r="N108" s="7">
        <f t="shared" si="13"/>
        <v>0.189015605429191</v>
      </c>
    </row>
    <row r="109" spans="1:14" ht="12.75">
      <c r="A109">
        <v>325.5</v>
      </c>
      <c r="B109">
        <v>0.066</v>
      </c>
      <c r="C109">
        <v>0.896</v>
      </c>
      <c r="D109">
        <v>0.205</v>
      </c>
      <c r="E109">
        <v>0</v>
      </c>
      <c r="F109">
        <f t="shared" si="3"/>
        <v>0.16899999999999998</v>
      </c>
      <c r="J109" s="7">
        <f t="shared" si="9"/>
        <v>0.05385729771949479</v>
      </c>
      <c r="K109" s="7">
        <f t="shared" si="10"/>
        <v>0.0425419714327141</v>
      </c>
      <c r="L109" s="7">
        <f t="shared" si="11"/>
        <v>0.05076869903725555</v>
      </c>
      <c r="M109" s="7">
        <f t="shared" si="12"/>
        <v>0.04290738199836807</v>
      </c>
      <c r="N109" s="7">
        <f t="shared" si="13"/>
        <v>0.19007535018783253</v>
      </c>
    </row>
    <row r="110" spans="1:14" ht="12.75">
      <c r="A110">
        <v>325.54</v>
      </c>
      <c r="B110">
        <v>0.066</v>
      </c>
      <c r="C110">
        <v>0.898</v>
      </c>
      <c r="D110">
        <v>0.346</v>
      </c>
      <c r="E110">
        <v>0</v>
      </c>
      <c r="F110">
        <f t="shared" si="3"/>
        <v>0.31</v>
      </c>
      <c r="J110" s="7">
        <f t="shared" si="9"/>
        <v>0.053926746230253536</v>
      </c>
      <c r="K110" s="7">
        <f t="shared" si="10"/>
        <v>0.042683542444417785</v>
      </c>
      <c r="L110" s="7">
        <f t="shared" si="11"/>
        <v>0.05105798171505323</v>
      </c>
      <c r="M110" s="7">
        <f t="shared" si="12"/>
        <v>0.0432492788937938</v>
      </c>
      <c r="N110" s="7">
        <f t="shared" si="13"/>
        <v>0.19091754928351834</v>
      </c>
    </row>
    <row r="111" spans="1:14" ht="12.75">
      <c r="A111">
        <v>325.59</v>
      </c>
      <c r="B111">
        <v>0.066</v>
      </c>
      <c r="C111">
        <v>0.901</v>
      </c>
      <c r="D111">
        <v>0.602</v>
      </c>
      <c r="E111">
        <v>0</v>
      </c>
      <c r="F111">
        <f t="shared" si="3"/>
        <v>0.566</v>
      </c>
      <c r="J111" s="7">
        <f t="shared" si="9"/>
        <v>0.054013431298631474</v>
      </c>
      <c r="K111" s="7">
        <f t="shared" si="10"/>
        <v>0.04285984861595504</v>
      </c>
      <c r="L111" s="7">
        <f t="shared" si="11"/>
        <v>0.0514172963642951</v>
      </c>
      <c r="M111" s="7">
        <f t="shared" si="12"/>
        <v>0.043672886250306395</v>
      </c>
      <c r="N111" s="7">
        <f t="shared" si="13"/>
        <v>0.191963462529188</v>
      </c>
    </row>
    <row r="112" spans="1:14" ht="12.75">
      <c r="A112">
        <v>325.63</v>
      </c>
      <c r="B112">
        <v>0.066</v>
      </c>
      <c r="C112">
        <v>0.904</v>
      </c>
      <c r="D112">
        <v>0.931</v>
      </c>
      <c r="E112">
        <v>0</v>
      </c>
      <c r="F112">
        <f t="shared" si="3"/>
        <v>0.895</v>
      </c>
      <c r="J112" s="7">
        <f t="shared" si="9"/>
        <v>0.05408267931591266</v>
      </c>
      <c r="K112" s="7">
        <f t="shared" si="10"/>
        <v>0.04300037308681327</v>
      </c>
      <c r="L112" s="7">
        <f t="shared" si="11"/>
        <v>0.051702950208794</v>
      </c>
      <c r="M112" s="7">
        <f t="shared" si="12"/>
        <v>0.0440088364798648</v>
      </c>
      <c r="N112" s="7">
        <f t="shared" si="13"/>
        <v>0.19279483909138476</v>
      </c>
    </row>
    <row r="113" spans="1:14" ht="12.75">
      <c r="A113">
        <v>325.67</v>
      </c>
      <c r="B113">
        <v>0.066</v>
      </c>
      <c r="C113">
        <v>0.907</v>
      </c>
      <c r="D113">
        <v>1.317</v>
      </c>
      <c r="E113">
        <v>0</v>
      </c>
      <c r="F113">
        <f t="shared" si="3"/>
        <v>1.281</v>
      </c>
      <c r="J113" s="7">
        <f t="shared" si="9"/>
        <v>0.05415183878063341</v>
      </c>
      <c r="K113" s="7">
        <f t="shared" si="10"/>
        <v>0.04314043981959023</v>
      </c>
      <c r="L113" s="7">
        <f t="shared" si="11"/>
        <v>0.05198703449103736</v>
      </c>
      <c r="M113" s="7">
        <f t="shared" si="12"/>
        <v>0.04434224152194785</v>
      </c>
      <c r="N113" s="7">
        <f t="shared" si="13"/>
        <v>0.19362155461320885</v>
      </c>
    </row>
    <row r="114" spans="1:14" ht="12.75">
      <c r="A114">
        <v>325.71</v>
      </c>
      <c r="B114">
        <v>0.066</v>
      </c>
      <c r="C114">
        <v>0.91</v>
      </c>
      <c r="D114">
        <v>1.746</v>
      </c>
      <c r="E114">
        <v>0</v>
      </c>
      <c r="F114">
        <f t="shared" si="3"/>
        <v>1.71</v>
      </c>
      <c r="J114" s="7">
        <f t="shared" si="9"/>
        <v>0.05422091003164339</v>
      </c>
      <c r="K114" s="7">
        <f t="shared" si="10"/>
        <v>0.043280053258403256</v>
      </c>
      <c r="L114" s="7">
        <f t="shared" si="11"/>
        <v>0.05226957480266645</v>
      </c>
      <c r="M114" s="7">
        <f t="shared" si="12"/>
        <v>0.044673158362376744</v>
      </c>
      <c r="N114" s="7">
        <f t="shared" si="13"/>
        <v>0.19444369645508985</v>
      </c>
    </row>
    <row r="115" spans="1:14" ht="12.75">
      <c r="A115">
        <v>325.76</v>
      </c>
      <c r="B115">
        <v>0.066</v>
      </c>
      <c r="C115">
        <v>0.913</v>
      </c>
      <c r="D115">
        <v>2.208</v>
      </c>
      <c r="E115">
        <v>0</v>
      </c>
      <c r="F115">
        <f t="shared" si="3"/>
        <v>2.172</v>
      </c>
      <c r="J115" s="7">
        <f t="shared" si="9"/>
        <v>0.05430712555760428</v>
      </c>
      <c r="K115" s="7">
        <f t="shared" si="10"/>
        <v>0.04345393926709531</v>
      </c>
      <c r="L115" s="7">
        <f t="shared" si="11"/>
        <v>0.052620616859275125</v>
      </c>
      <c r="M115" s="7">
        <f t="shared" si="12"/>
        <v>0.04508338881083672</v>
      </c>
      <c r="N115" s="7">
        <f t="shared" si="13"/>
        <v>0.19546507049481143</v>
      </c>
    </row>
    <row r="116" spans="1:14" ht="12.75">
      <c r="A116">
        <v>325.8</v>
      </c>
      <c r="B116">
        <v>0.066</v>
      </c>
      <c r="C116">
        <v>0.915</v>
      </c>
      <c r="D116">
        <v>2.688</v>
      </c>
      <c r="E116">
        <v>0</v>
      </c>
      <c r="F116">
        <f t="shared" si="3"/>
        <v>2.652</v>
      </c>
      <c r="J116" s="7">
        <f t="shared" si="9"/>
        <v>0.05437599955555081</v>
      </c>
      <c r="K116" s="7">
        <f t="shared" si="10"/>
        <v>0.04359254867578815</v>
      </c>
      <c r="L116" s="7">
        <f t="shared" si="11"/>
        <v>0.0528997732842959</v>
      </c>
      <c r="M116" s="7">
        <f t="shared" si="12"/>
        <v>0.045408904870612714</v>
      </c>
      <c r="N116" s="7">
        <f t="shared" si="13"/>
        <v>0.1962772263862476</v>
      </c>
    </row>
    <row r="117" spans="1:14" ht="12.75">
      <c r="A117">
        <v>325.84</v>
      </c>
      <c r="B117">
        <v>0.066</v>
      </c>
      <c r="C117">
        <v>0.918</v>
      </c>
      <c r="D117">
        <v>3.175</v>
      </c>
      <c r="E117">
        <v>0</v>
      </c>
      <c r="F117">
        <f>D117-$D$52</f>
        <v>3.139</v>
      </c>
      <c r="J117" s="7">
        <f t="shared" si="9"/>
        <v>0.054444786426260466</v>
      </c>
      <c r="K117" s="7">
        <f t="shared" si="10"/>
        <v>0.0437307187486496</v>
      </c>
      <c r="L117" s="7">
        <f t="shared" si="11"/>
        <v>0.05317746429089246</v>
      </c>
      <c r="M117" s="7">
        <f t="shared" si="12"/>
        <v>0.045732104001757784</v>
      </c>
      <c r="N117" s="7">
        <f t="shared" si="13"/>
        <v>0.1970850734675603</v>
      </c>
    </row>
    <row r="118" spans="1:14" ht="12.75">
      <c r="A118">
        <v>326.01</v>
      </c>
      <c r="B118">
        <v>0.066</v>
      </c>
      <c r="C118">
        <v>0.93</v>
      </c>
      <c r="D118">
        <v>4.949</v>
      </c>
      <c r="E118">
        <v>0</v>
      </c>
      <c r="F118">
        <f>D118-$D$52</f>
        <v>4.913</v>
      </c>
      <c r="J118" s="7">
        <f t="shared" si="9"/>
        <v>0.054736166240233974</v>
      </c>
      <c r="K118" s="7">
        <f t="shared" si="10"/>
        <v>0.044313135487339624</v>
      </c>
      <c r="L118" s="7">
        <f t="shared" si="11"/>
        <v>0.054341822399014354</v>
      </c>
      <c r="M118" s="7">
        <f t="shared" si="12"/>
        <v>0.04708095463841473</v>
      </c>
      <c r="N118" s="7">
        <f t="shared" si="13"/>
        <v>0.20047207876500267</v>
      </c>
    </row>
    <row r="119" spans="1:14" ht="12.75">
      <c r="A119">
        <v>326.18</v>
      </c>
      <c r="B119">
        <v>0.066</v>
      </c>
      <c r="C119">
        <v>0.941</v>
      </c>
      <c r="D119">
        <v>6.039</v>
      </c>
      <c r="E119">
        <v>0</v>
      </c>
      <c r="F119">
        <f>D119-$D$52</f>
        <v>6.003</v>
      </c>
      <c r="J119" s="7">
        <f t="shared" si="9"/>
        <v>0.05502600312902931</v>
      </c>
      <c r="K119" s="7">
        <f t="shared" si="10"/>
        <v>0.04488799606983077</v>
      </c>
      <c r="L119" s="7">
        <f t="shared" si="11"/>
        <v>0.055481750286764504</v>
      </c>
      <c r="M119" s="7">
        <f t="shared" si="12"/>
        <v>0.04839222295887368</v>
      </c>
      <c r="N119" s="7">
        <f t="shared" si="13"/>
        <v>0.20378797244449828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Slot to Circular</dc:title>
  <dc:subject>Slot to Circular</dc:subject>
  <dc:creator>WSDOT Hydraulics</dc:creator>
  <cp:keywords/>
  <dc:description/>
  <cp:lastModifiedBy>willisr</cp:lastModifiedBy>
  <dcterms:created xsi:type="dcterms:W3CDTF">2003-05-08T21:33:56Z</dcterms:created>
  <dcterms:modified xsi:type="dcterms:W3CDTF">2019-12-05T18:01:42Z</dcterms:modified>
  <cp:category/>
  <cp:version/>
  <cp:contentType/>
  <cp:contentStatus/>
</cp:coreProperties>
</file>