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ch Files\Audit Website\New External Site 2021\"/>
    </mc:Choice>
  </mc:AlternateContent>
  <xr:revisionPtr revIDLastSave="0" documentId="13_ncr:1_{C6E2964A-1CFB-44EB-9E3A-5F41EFD678E2}" xr6:coauthVersionLast="47" xr6:coauthVersionMax="47" xr10:uidLastSave="{00000000-0000-0000-0000-000000000000}"/>
  <bookViews>
    <workbookView xWindow="1520" yWindow="1520" windowWidth="14400" windowHeight="7360" tabRatio="855" activeTab="1" xr2:uid="{00000000-000D-0000-FFFF-FFFF00000000}"/>
  </bookViews>
  <sheets>
    <sheet name="Common Control Calc" sheetId="14" r:id="rId1"/>
    <sheet name="Treasury Rates" sheetId="18" r:id="rId2"/>
  </sheets>
  <definedNames>
    <definedName name="_xlnm.Print_Area" localSheetId="0">'Common Control Calc'!$A$1:$L$47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8" l="1"/>
  <c r="I31" i="18"/>
  <c r="I29" i="18"/>
  <c r="I28" i="18" l="1"/>
  <c r="I41" i="18" s="1"/>
  <c r="I27" i="18" l="1"/>
  <c r="I37" i="18" l="1"/>
  <c r="I26" i="18"/>
  <c r="I25" i="18" l="1"/>
  <c r="I24" i="18" l="1"/>
  <c r="E33" i="14" l="1"/>
  <c r="E24" i="14"/>
  <c r="E20" i="14"/>
  <c r="E26" i="14" l="1"/>
  <c r="E28" i="14" s="1"/>
  <c r="E35" i="14" s="1"/>
  <c r="K30" i="14" s="1"/>
  <c r="K36" i="14"/>
  <c r="I23" i="18"/>
  <c r="I22" i="18"/>
  <c r="I21" i="18"/>
  <c r="I20" i="18"/>
  <c r="I38" i="18" l="1"/>
  <c r="I36" i="18"/>
  <c r="I19" i="18"/>
  <c r="I18" i="18"/>
  <c r="I17" i="18"/>
  <c r="I16" i="18"/>
  <c r="I15" i="18"/>
  <c r="I14" i="18"/>
  <c r="I39" i="18" l="1"/>
  <c r="K31" i="14" l="1"/>
  <c r="K37" i="14" s="1"/>
  <c r="K41" i="14" s="1"/>
</calcChain>
</file>

<file path=xl/sharedStrings.xml><?xml version="1.0" encoding="utf-8"?>
<sst xmlns="http://schemas.openxmlformats.org/spreadsheetml/2006/main" count="84" uniqueCount="64">
  <si>
    <t>Purpose:</t>
  </si>
  <si>
    <t>Scope:</t>
  </si>
  <si>
    <t>Source:</t>
  </si>
  <si>
    <t>Common Control Rent Calculation</t>
  </si>
  <si>
    <t>Narrative:</t>
  </si>
  <si>
    <t>Insurance</t>
  </si>
  <si>
    <t>Total Costs</t>
  </si>
  <si>
    <t>Cost of Money</t>
  </si>
  <si>
    <t>Common Control Adjustment:</t>
  </si>
  <si>
    <t>Beginning Asset Balance</t>
  </si>
  <si>
    <t>Net Beginning</t>
  </si>
  <si>
    <t>Less: Accumulated Depr.</t>
  </si>
  <si>
    <t>Ending Asset Balance</t>
  </si>
  <si>
    <t>Net Ending</t>
  </si>
  <si>
    <t>Average</t>
  </si>
  <si>
    <t>Average Net Book Value</t>
  </si>
  <si>
    <t>Land</t>
  </si>
  <si>
    <t>Legal &amp; Professional</t>
  </si>
  <si>
    <t>Taxes</t>
  </si>
  <si>
    <t>Cleaning &amp; Maintenance</t>
  </si>
  <si>
    <t>Repairs</t>
  </si>
  <si>
    <t>Security</t>
  </si>
  <si>
    <t>Utilities</t>
  </si>
  <si>
    <t>Administration</t>
  </si>
  <si>
    <t>Advertising</t>
  </si>
  <si>
    <t>Supplies</t>
  </si>
  <si>
    <t>Landscaping</t>
  </si>
  <si>
    <t>Consultant Firm Name</t>
  </si>
  <si>
    <t>Location of Common Control</t>
  </si>
  <si>
    <t>Tax Return prepared by CPA Firm Name</t>
  </si>
  <si>
    <t>Annual Costs</t>
  </si>
  <si>
    <t>Depreciation/Amort.</t>
  </si>
  <si>
    <t>Treasury Rates</t>
  </si>
  <si>
    <t>Cost of Money Rates</t>
  </si>
  <si>
    <t>Cal. year</t>
  </si>
  <si>
    <t>Year</t>
  </si>
  <si>
    <t>Jan - June</t>
  </si>
  <si>
    <t>July - Dec</t>
  </si>
  <si>
    <t xml:space="preserve">Note:  Current Treasury rates may be obtained at: </t>
  </si>
  <si>
    <t>Average Treasury Rate for the 12-Month Audit Period:</t>
  </si>
  <si>
    <t>multiplied by</t>
  </si>
  <si>
    <t>equals</t>
  </si>
  <si>
    <t>(from table)</t>
  </si>
  <si>
    <t>For calendar-year companies, verify against Treasury Rate from above table</t>
  </si>
  <si>
    <t>Rent cost per ICR Schedule</t>
  </si>
  <si>
    <t>Idle or Sub-let Space (SQ. Ft.)</t>
  </si>
  <si>
    <t>Gross Space (SQ. Ft.)</t>
  </si>
  <si>
    <t>Allowable % of Costs</t>
  </si>
  <si>
    <t>Total Allowable Cost</t>
  </si>
  <si>
    <t>*NOTE: Since these costs represent expenses to the owner/lessor, they must be excluded from the indirect costs submitted by the lessee (Consultant Firm).</t>
  </si>
  <si>
    <t>*</t>
  </si>
  <si>
    <t>Fill in yellow boxes</t>
  </si>
  <si>
    <t>Avg. Fed. Treasury Rates</t>
  </si>
  <si>
    <t>(See Treasury Rates tab)</t>
  </si>
  <si>
    <t>Reference:</t>
  </si>
  <si>
    <t>Space Utilization</t>
  </si>
  <si>
    <t>Total Cost of Money</t>
  </si>
  <si>
    <t xml:space="preserve"> </t>
  </si>
  <si>
    <r>
      <t>Firm occupies 83.33</t>
    </r>
    <r>
      <rPr>
        <sz val="10"/>
        <rFont val="Times New Roman"/>
        <family val="1"/>
      </rPr>
      <t>%</t>
    </r>
    <r>
      <rPr>
        <sz val="10"/>
        <color indexed="18"/>
        <rFont val="Times New Roman"/>
        <family val="1"/>
      </rPr>
      <t xml:space="preserve"> of the office building.</t>
    </r>
  </si>
  <si>
    <t>CFR 31.205-17 Idle Facilities and Idle Capacity Costs; CFR 31.205-36(b)(3) Rent/Lease</t>
  </si>
  <si>
    <t>https://www.fiscal.treasury.gov/fsservices/gov/pmt/promptPayment/rates.htm</t>
  </si>
  <si>
    <t>Oct-Dec, 2015</t>
  </si>
  <si>
    <t>Jan-Jun, 2016</t>
  </si>
  <si>
    <t>Jul-Sept,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</si>
</sst>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  <numFmt numFmtId="167" formatCode="0.0000%"/>
    <numFmt numFmtId="168" formatCode="[$-409]mmmm\ d\,\ yyyy;@"/>
    <numFmt numFmtId="169" formatCode="#\ ??/12"/>
    <numFmt numFmtId="170" formatCode="0.000000%"/>
    <numFmt numFmtId="171" formatCode="@*."/>
  </numFmts>
  <fonts count="15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2"/>
      <color indexed="12"/>
      <name val="Helv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4" fillId="3" borderId="0" xfId="3" applyFont="1" applyFill="1"/>
    <xf numFmtId="0" fontId="4" fillId="0" borderId="0" xfId="3" applyFont="1"/>
    <xf numFmtId="0" fontId="4" fillId="0" borderId="0" xfId="3" applyFont="1" applyFill="1"/>
    <xf numFmtId="0" fontId="5" fillId="0" borderId="0" xfId="3" applyFont="1" applyFill="1" applyAlignment="1">
      <alignment horizontal="center" vertical="top"/>
    </xf>
    <xf numFmtId="0" fontId="4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7" fillId="0" borderId="0" xfId="3" applyFont="1" applyFill="1"/>
    <xf numFmtId="0" fontId="4" fillId="0" borderId="1" xfId="3" applyFont="1" applyBorder="1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167" fontId="4" fillId="0" borderId="0" xfId="4" applyNumberFormat="1" applyFont="1"/>
    <xf numFmtId="0" fontId="9" fillId="0" borderId="0" xfId="5" applyAlignment="1" applyProtection="1"/>
    <xf numFmtId="168" fontId="4" fillId="0" borderId="0" xfId="3" applyNumberFormat="1" applyFont="1"/>
    <xf numFmtId="0" fontId="4" fillId="0" borderId="0" xfId="3" applyFont="1" applyAlignment="1">
      <alignment horizontal="center"/>
    </xf>
    <xf numFmtId="0" fontId="4" fillId="0" borderId="0" xfId="3" applyFont="1" applyProtection="1">
      <protection locked="0"/>
    </xf>
    <xf numFmtId="169" fontId="4" fillId="4" borderId="6" xfId="3" applyNumberFormat="1" applyFont="1" applyFill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7" fontId="4" fillId="4" borderId="6" xfId="3" applyNumberFormat="1" applyFont="1" applyFill="1" applyBorder="1" applyAlignment="1" applyProtection="1">
      <protection locked="0"/>
    </xf>
    <xf numFmtId="170" fontId="4" fillId="0" borderId="0" xfId="3" applyNumberFormat="1" applyFont="1" applyProtection="1">
      <protection locked="0"/>
    </xf>
    <xf numFmtId="170" fontId="4" fillId="0" borderId="3" xfId="3" applyNumberFormat="1" applyFont="1" applyBorder="1"/>
    <xf numFmtId="167" fontId="4" fillId="4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/>
    <xf numFmtId="0" fontId="11" fillId="0" borderId="0" xfId="0" applyFont="1" applyFill="1"/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Protection="1">
      <protection locked="0"/>
    </xf>
    <xf numFmtId="164" fontId="1" fillId="0" borderId="0" xfId="0" applyNumberFormat="1" applyFont="1" applyFill="1"/>
    <xf numFmtId="165" fontId="12" fillId="2" borderId="1" xfId="0" applyNumberFormat="1" applyFont="1" applyFill="1" applyBorder="1" applyProtection="1">
      <protection locked="0"/>
    </xf>
    <xf numFmtId="164" fontId="12" fillId="0" borderId="0" xfId="0" applyNumberFormat="1" applyFont="1" applyFill="1" applyProtection="1">
      <protection locked="0"/>
    </xf>
    <xf numFmtId="166" fontId="12" fillId="2" borderId="1" xfId="0" applyNumberFormat="1" applyFont="1" applyFill="1" applyBorder="1" applyProtection="1">
      <protection locked="0"/>
    </xf>
    <xf numFmtId="10" fontId="1" fillId="0" borderId="7" xfId="3" applyNumberFormat="1" applyFont="1" applyBorder="1" applyProtection="1"/>
    <xf numFmtId="0" fontId="1" fillId="0" borderId="0" xfId="0" applyFont="1" applyFill="1" applyAlignment="1">
      <alignment wrapText="1"/>
    </xf>
    <xf numFmtId="5" fontId="13" fillId="2" borderId="0" xfId="1" applyNumberFormat="1" applyFont="1" applyFill="1" applyBorder="1" applyProtection="1">
      <protection locked="0"/>
    </xf>
    <xf numFmtId="5" fontId="1" fillId="0" borderId="1" xfId="0" applyNumberFormat="1" applyFont="1" applyFill="1" applyBorder="1" applyProtection="1"/>
    <xf numFmtId="5" fontId="1" fillId="0" borderId="3" xfId="0" applyNumberFormat="1" applyFont="1" applyFill="1" applyBorder="1"/>
    <xf numFmtId="5" fontId="1" fillId="0" borderId="8" xfId="0" applyNumberFormat="1" applyFont="1" applyFill="1" applyBorder="1"/>
    <xf numFmtId="5" fontId="1" fillId="0" borderId="2" xfId="0" applyNumberFormat="1" applyFont="1" applyFill="1" applyBorder="1"/>
    <xf numFmtId="165" fontId="1" fillId="0" borderId="2" xfId="0" applyNumberFormat="1" applyFont="1" applyFill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165" fontId="12" fillId="2" borderId="0" xfId="0" applyNumberFormat="1" applyFont="1" applyFill="1" applyBorder="1" applyProtection="1">
      <protection locked="0"/>
    </xf>
    <xf numFmtId="165" fontId="1" fillId="0" borderId="0" xfId="0" applyNumberFormat="1" applyFont="1" applyFill="1" applyBorder="1"/>
    <xf numFmtId="0" fontId="1" fillId="0" borderId="14" xfId="0" applyFont="1" applyBorder="1"/>
    <xf numFmtId="166" fontId="12" fillId="2" borderId="0" xfId="0" applyNumberFormat="1" applyFont="1" applyFill="1" applyBorder="1" applyProtection="1">
      <protection locked="0"/>
    </xf>
    <xf numFmtId="166" fontId="1" fillId="0" borderId="0" xfId="0" applyNumberFormat="1" applyFont="1" applyFill="1" applyBorder="1"/>
    <xf numFmtId="0" fontId="11" fillId="0" borderId="13" xfId="0" applyFont="1" applyFill="1" applyBorder="1"/>
    <xf numFmtId="167" fontId="1" fillId="0" borderId="0" xfId="0" applyNumberFormat="1" applyFont="1" applyFill="1" applyBorder="1"/>
    <xf numFmtId="0" fontId="1" fillId="0" borderId="13" xfId="0" applyFont="1" applyFill="1" applyBorder="1"/>
    <xf numFmtId="0" fontId="11" fillId="0" borderId="0" xfId="0" applyFont="1" applyBorder="1"/>
    <xf numFmtId="0" fontId="1" fillId="0" borderId="0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1" xfId="0" applyFont="1" applyBorder="1"/>
    <xf numFmtId="0" fontId="13" fillId="0" borderId="11" xfId="0" applyFont="1" applyBorder="1" applyProtection="1">
      <protection locked="0"/>
    </xf>
    <xf numFmtId="0" fontId="13" fillId="0" borderId="11" xfId="0" applyFont="1" applyFill="1" applyBorder="1" applyProtection="1">
      <protection locked="0"/>
    </xf>
    <xf numFmtId="164" fontId="1" fillId="0" borderId="11" xfId="0" applyNumberFormat="1" applyFont="1" applyFill="1" applyBorder="1"/>
    <xf numFmtId="164" fontId="12" fillId="0" borderId="12" xfId="0" applyNumberFormat="1" applyFont="1" applyFill="1" applyBorder="1" applyProtection="1">
      <protection locked="0"/>
    </xf>
    <xf numFmtId="164" fontId="1" fillId="0" borderId="14" xfId="0" applyNumberFormat="1" applyFont="1" applyFill="1" applyBorder="1"/>
    <xf numFmtId="0" fontId="1" fillId="6" borderId="0" xfId="0" applyFont="1" applyFill="1" applyBorder="1"/>
    <xf numFmtId="0" fontId="13" fillId="6" borderId="0" xfId="0" applyFont="1" applyFill="1" applyBorder="1" applyProtection="1">
      <protection locked="0"/>
    </xf>
    <xf numFmtId="0" fontId="1" fillId="0" borderId="14" xfId="0" applyFont="1" applyFill="1" applyBorder="1"/>
    <xf numFmtId="165" fontId="1" fillId="0" borderId="14" xfId="0" applyNumberFormat="1" applyFont="1" applyFill="1" applyBorder="1"/>
    <xf numFmtId="3" fontId="1" fillId="2" borderId="0" xfId="0" applyNumberFormat="1" applyFont="1" applyFill="1" applyBorder="1"/>
    <xf numFmtId="5" fontId="1" fillId="0" borderId="0" xfId="0" applyNumberFormat="1" applyFont="1" applyFill="1" applyBorder="1"/>
    <xf numFmtId="5" fontId="1" fillId="2" borderId="0" xfId="0" applyNumberFormat="1" applyFont="1" applyFill="1" applyBorder="1"/>
    <xf numFmtId="0" fontId="11" fillId="0" borderId="1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67" fontId="4" fillId="0" borderId="0" xfId="3" applyNumberFormat="1" applyFont="1"/>
    <xf numFmtId="0" fontId="1" fillId="6" borderId="18" xfId="0" applyFont="1" applyFill="1" applyBorder="1" applyAlignment="1">
      <alignment horizontal="left" vertical="top" wrapText="1"/>
    </xf>
    <xf numFmtId="0" fontId="1" fillId="6" borderId="19" xfId="0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14" fillId="5" borderId="0" xfId="0" applyFont="1" applyFill="1" applyBorder="1" applyAlignment="1" applyProtection="1">
      <alignment horizontal="left"/>
      <protection locked="0"/>
    </xf>
    <xf numFmtId="0" fontId="11" fillId="5" borderId="0" xfId="0" applyFont="1" applyFill="1" applyBorder="1" applyAlignment="1">
      <alignment horizontal="left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9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/>
      <protection locked="0"/>
    </xf>
    <xf numFmtId="0" fontId="12" fillId="2" borderId="9" xfId="0" applyFont="1" applyFill="1" applyBorder="1" applyAlignment="1" applyProtection="1">
      <alignment horizontal="left"/>
      <protection locked="0"/>
    </xf>
    <xf numFmtId="0" fontId="12" fillId="2" borderId="5" xfId="0" applyFont="1" applyFill="1" applyBorder="1" applyAlignment="1" applyProtection="1">
      <alignment horizontal="left"/>
      <protection locked="0"/>
    </xf>
    <xf numFmtId="0" fontId="12" fillId="2" borderId="18" xfId="0" applyFont="1" applyFill="1" applyBorder="1" applyAlignment="1" applyProtection="1">
      <alignment horizontal="left" vertical="top" wrapText="1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0" fontId="12" fillId="2" borderId="23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2" borderId="24" xfId="0" applyFont="1" applyFill="1" applyBorder="1" applyAlignment="1" applyProtection="1">
      <alignment horizontal="left" vertical="top" wrapText="1"/>
      <protection locked="0"/>
    </xf>
    <xf numFmtId="0" fontId="5" fillId="0" borderId="0" xfId="3" applyFont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4" fillId="4" borderId="4" xfId="3" applyFont="1" applyFill="1" applyBorder="1" applyAlignment="1" applyProtection="1">
      <alignment horizontal="center"/>
      <protection locked="0"/>
    </xf>
    <xf numFmtId="0" fontId="4" fillId="4" borderId="5" xfId="3" applyFont="1" applyFill="1" applyBorder="1" applyAlignment="1" applyProtection="1">
      <alignment horizontal="center"/>
      <protection locked="0"/>
    </xf>
    <xf numFmtId="171" fontId="4" fillId="0" borderId="0" xfId="3" applyNumberFormat="1" applyFont="1" applyAlignment="1">
      <alignment horizontal="left"/>
    </xf>
  </cellXfs>
  <cellStyles count="9">
    <cellStyle name="Comma" xfId="1" builtinId="3"/>
    <cellStyle name="Comma 2" xfId="6" xr:uid="{00000000-0005-0000-0000-000001000000}"/>
    <cellStyle name="Currency 2" xfId="7" xr:uid="{00000000-0005-0000-0000-000002000000}"/>
    <cellStyle name="Hyperlink" xfId="5" builtinId="8"/>
    <cellStyle name="Normal" xfId="0" builtinId="0"/>
    <cellStyle name="Normal 2" xfId="2" xr:uid="{00000000-0005-0000-0000-000005000000}"/>
    <cellStyle name="Normal 3" xfId="3" xr:uid="{00000000-0005-0000-0000-000006000000}"/>
    <cellStyle name="Percent 2" xfId="4" xr:uid="{00000000-0005-0000-0000-000007000000}"/>
    <cellStyle name="Percent 3" xfId="8" xr:uid="{00000000-0005-0000-0000-000008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iscal.treasury.gov/fsservices/gov/pmt/promptPayment/ra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6"/>
  <sheetViews>
    <sheetView zoomScale="115" zoomScaleNormal="115" workbookViewId="0">
      <selection activeCell="M30" sqref="M30"/>
    </sheetView>
  </sheetViews>
  <sheetFormatPr defaultColWidth="9.296875" defaultRowHeight="13" x14ac:dyDescent="0.3"/>
  <cols>
    <col min="1" max="1" width="2.19921875" style="23" customWidth="1"/>
    <col min="2" max="2" width="8.69921875" style="23" customWidth="1"/>
    <col min="3" max="3" width="15.5" style="23" customWidth="1"/>
    <col min="4" max="4" width="11" style="23" customWidth="1"/>
    <col min="5" max="5" width="12.296875" style="23" customWidth="1"/>
    <col min="6" max="7" width="3.796875" style="23" customWidth="1"/>
    <col min="8" max="8" width="2" style="23" customWidth="1"/>
    <col min="9" max="9" width="3.69921875" style="23" customWidth="1"/>
    <col min="10" max="10" width="28.69921875" style="23" customWidth="1"/>
    <col min="11" max="11" width="14.19921875" style="23" customWidth="1"/>
    <col min="12" max="12" width="9.5" style="23" customWidth="1"/>
    <col min="13" max="16384" width="9.296875" style="23"/>
  </cols>
  <sheetData>
    <row r="2" spans="1:12" x14ac:dyDescent="0.3">
      <c r="A2" s="86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x14ac:dyDescent="0.3">
      <c r="A3" s="22"/>
      <c r="B3" s="22"/>
      <c r="C3" s="22"/>
      <c r="D3" s="22"/>
      <c r="E3" s="22"/>
    </row>
    <row r="4" spans="1:12" x14ac:dyDescent="0.3">
      <c r="A4" s="24"/>
      <c r="C4" s="25" t="s">
        <v>0</v>
      </c>
      <c r="D4" s="23" t="s">
        <v>3</v>
      </c>
      <c r="K4" s="72" t="s">
        <v>51</v>
      </c>
      <c r="L4" s="73"/>
    </row>
    <row r="5" spans="1:12" ht="4.5" customHeight="1" x14ac:dyDescent="0.3">
      <c r="A5" s="24"/>
      <c r="B5" s="25"/>
      <c r="C5" s="22"/>
    </row>
    <row r="6" spans="1:12" x14ac:dyDescent="0.3">
      <c r="A6" s="24"/>
      <c r="C6" s="25" t="s">
        <v>54</v>
      </c>
      <c r="D6" s="23" t="s">
        <v>59</v>
      </c>
    </row>
    <row r="7" spans="1:12" ht="5.25" customHeight="1" x14ac:dyDescent="0.3">
      <c r="A7" s="24"/>
      <c r="C7" s="22"/>
    </row>
    <row r="8" spans="1:12" ht="12.75" customHeight="1" x14ac:dyDescent="0.3">
      <c r="A8" s="24"/>
      <c r="C8" s="26" t="s">
        <v>1</v>
      </c>
      <c r="D8" s="95" t="s">
        <v>28</v>
      </c>
      <c r="E8" s="96"/>
      <c r="F8" s="96"/>
      <c r="G8" s="96"/>
      <c r="H8" s="96"/>
      <c r="I8" s="96"/>
      <c r="J8" s="97"/>
    </row>
    <row r="9" spans="1:12" x14ac:dyDescent="0.3">
      <c r="A9" s="24"/>
      <c r="B9" s="26"/>
      <c r="C9" s="22"/>
      <c r="D9" s="98"/>
      <c r="E9" s="99"/>
      <c r="F9" s="99"/>
      <c r="G9" s="99"/>
      <c r="H9" s="99"/>
      <c r="I9" s="99"/>
      <c r="J9" s="100"/>
    </row>
    <row r="10" spans="1:12" x14ac:dyDescent="0.3">
      <c r="A10" s="22"/>
      <c r="B10" s="26"/>
      <c r="C10" s="22"/>
      <c r="D10" s="101"/>
      <c r="E10" s="102"/>
      <c r="F10" s="102"/>
      <c r="G10" s="102"/>
      <c r="H10" s="102"/>
      <c r="I10" s="102"/>
      <c r="J10" s="103"/>
    </row>
    <row r="11" spans="1:12" ht="6" customHeight="1" x14ac:dyDescent="0.3">
      <c r="A11" s="27"/>
      <c r="C11" s="34"/>
    </row>
    <row r="12" spans="1:12" x14ac:dyDescent="0.3">
      <c r="A12" s="22"/>
      <c r="C12" s="25" t="s">
        <v>2</v>
      </c>
      <c r="D12" s="92" t="s">
        <v>29</v>
      </c>
      <c r="E12" s="93"/>
      <c r="F12" s="93"/>
      <c r="G12" s="93"/>
      <c r="H12" s="93"/>
      <c r="I12" s="93"/>
      <c r="J12" s="94"/>
    </row>
    <row r="13" spans="1:12" ht="6" customHeight="1" x14ac:dyDescent="0.3"/>
    <row r="14" spans="1:12" ht="14.25" customHeight="1" x14ac:dyDescent="0.3">
      <c r="A14" s="26"/>
      <c r="C14" s="26" t="s">
        <v>4</v>
      </c>
      <c r="D14" s="89" t="s">
        <v>58</v>
      </c>
      <c r="E14" s="90"/>
      <c r="F14" s="90"/>
      <c r="G14" s="90"/>
      <c r="H14" s="90"/>
      <c r="I14" s="90"/>
      <c r="J14" s="91"/>
    </row>
    <row r="15" spans="1:12" ht="13.5" thickBot="1" x14ac:dyDescent="0.35">
      <c r="I15" s="28"/>
      <c r="J15" s="28"/>
      <c r="K15" s="29"/>
      <c r="L15" s="31"/>
    </row>
    <row r="16" spans="1:12" x14ac:dyDescent="0.3">
      <c r="A16" s="41"/>
      <c r="B16" s="58"/>
      <c r="C16" s="58"/>
      <c r="D16" s="58"/>
      <c r="E16" s="58"/>
      <c r="F16" s="42"/>
      <c r="G16" s="44"/>
      <c r="H16" s="41"/>
      <c r="I16" s="59"/>
      <c r="J16" s="60"/>
      <c r="K16" s="61"/>
      <c r="L16" s="62"/>
    </row>
    <row r="17" spans="1:12" x14ac:dyDescent="0.3">
      <c r="A17" s="43"/>
      <c r="B17" s="85" t="s">
        <v>7</v>
      </c>
      <c r="C17" s="85"/>
      <c r="D17" s="85"/>
      <c r="E17" s="85"/>
      <c r="F17" s="47"/>
      <c r="G17" s="44"/>
      <c r="H17" s="43"/>
      <c r="I17" s="84" t="s">
        <v>30</v>
      </c>
      <c r="J17" s="84"/>
      <c r="K17" s="84"/>
      <c r="L17" s="63"/>
    </row>
    <row r="18" spans="1:12" x14ac:dyDescent="0.3">
      <c r="A18" s="43"/>
      <c r="B18" s="44" t="s">
        <v>9</v>
      </c>
      <c r="C18" s="44"/>
      <c r="D18" s="45">
        <v>0</v>
      </c>
      <c r="E18" s="46"/>
      <c r="F18" s="47"/>
      <c r="G18" s="44"/>
      <c r="H18" s="43"/>
      <c r="I18" s="64" t="s">
        <v>50</v>
      </c>
      <c r="J18" s="65" t="s">
        <v>19</v>
      </c>
      <c r="K18" s="35">
        <v>0</v>
      </c>
      <c r="L18" s="63"/>
    </row>
    <row r="19" spans="1:12" x14ac:dyDescent="0.3">
      <c r="A19" s="43"/>
      <c r="B19" s="44" t="s">
        <v>11</v>
      </c>
      <c r="C19" s="44"/>
      <c r="D19" s="30">
        <v>0</v>
      </c>
      <c r="E19" s="46"/>
      <c r="F19" s="47"/>
      <c r="G19" s="44"/>
      <c r="H19" s="43"/>
      <c r="I19" s="64" t="s">
        <v>50</v>
      </c>
      <c r="J19" s="65" t="s">
        <v>24</v>
      </c>
      <c r="K19" s="35">
        <v>0</v>
      </c>
      <c r="L19" s="63"/>
    </row>
    <row r="20" spans="1:12" x14ac:dyDescent="0.3">
      <c r="A20" s="43"/>
      <c r="B20" s="44" t="s">
        <v>10</v>
      </c>
      <c r="C20" s="44"/>
      <c r="D20" s="46"/>
      <c r="E20" s="46">
        <f>D18-D19</f>
        <v>0</v>
      </c>
      <c r="F20" s="47"/>
      <c r="G20" s="44"/>
      <c r="H20" s="43"/>
      <c r="I20" s="64" t="s">
        <v>50</v>
      </c>
      <c r="J20" s="65" t="s">
        <v>5</v>
      </c>
      <c r="K20" s="35">
        <v>0</v>
      </c>
      <c r="L20" s="63"/>
    </row>
    <row r="21" spans="1:12" x14ac:dyDescent="0.3">
      <c r="A21" s="43"/>
      <c r="B21" s="44"/>
      <c r="C21" s="44"/>
      <c r="D21" s="46"/>
      <c r="E21" s="46"/>
      <c r="F21" s="47"/>
      <c r="G21" s="44"/>
      <c r="H21" s="43"/>
      <c r="I21" s="64" t="s">
        <v>50</v>
      </c>
      <c r="J21" s="65" t="s">
        <v>17</v>
      </c>
      <c r="K21" s="35">
        <v>0</v>
      </c>
      <c r="L21" s="63"/>
    </row>
    <row r="22" spans="1:12" x14ac:dyDescent="0.3">
      <c r="A22" s="43"/>
      <c r="B22" s="44" t="s">
        <v>12</v>
      </c>
      <c r="C22" s="44"/>
      <c r="D22" s="45">
        <v>0</v>
      </c>
      <c r="E22" s="46"/>
      <c r="F22" s="47"/>
      <c r="G22" s="44"/>
      <c r="H22" s="43"/>
      <c r="I22" s="64" t="s">
        <v>50</v>
      </c>
      <c r="J22" s="65" t="s">
        <v>20</v>
      </c>
      <c r="K22" s="35">
        <v>0</v>
      </c>
      <c r="L22" s="63"/>
    </row>
    <row r="23" spans="1:12" x14ac:dyDescent="0.3">
      <c r="A23" s="43"/>
      <c r="B23" s="44" t="s">
        <v>11</v>
      </c>
      <c r="C23" s="44"/>
      <c r="D23" s="30">
        <v>0</v>
      </c>
      <c r="E23" s="46"/>
      <c r="F23" s="47"/>
      <c r="G23" s="44"/>
      <c r="H23" s="43"/>
      <c r="I23" s="64" t="s">
        <v>50</v>
      </c>
      <c r="J23" s="65" t="s">
        <v>18</v>
      </c>
      <c r="K23" s="35">
        <v>0</v>
      </c>
      <c r="L23" s="63"/>
    </row>
    <row r="24" spans="1:12" x14ac:dyDescent="0.3">
      <c r="A24" s="43"/>
      <c r="B24" s="44" t="s">
        <v>13</v>
      </c>
      <c r="C24" s="44"/>
      <c r="D24" s="46"/>
      <c r="E24" s="46">
        <f>D22-D23</f>
        <v>0</v>
      </c>
      <c r="F24" s="47"/>
      <c r="G24" s="44"/>
      <c r="H24" s="43"/>
      <c r="I24" s="64" t="s">
        <v>50</v>
      </c>
      <c r="J24" s="65" t="s">
        <v>31</v>
      </c>
      <c r="K24" s="35">
        <v>0</v>
      </c>
      <c r="L24" s="63"/>
    </row>
    <row r="25" spans="1:12" x14ac:dyDescent="0.3">
      <c r="A25" s="43"/>
      <c r="B25" s="44"/>
      <c r="C25" s="44"/>
      <c r="D25" s="46"/>
      <c r="E25" s="46"/>
      <c r="F25" s="47"/>
      <c r="G25" s="44"/>
      <c r="H25" s="43"/>
      <c r="I25" s="64" t="s">
        <v>50</v>
      </c>
      <c r="J25" s="65" t="s">
        <v>25</v>
      </c>
      <c r="K25" s="35">
        <v>0</v>
      </c>
      <c r="L25" s="63"/>
    </row>
    <row r="26" spans="1:12" x14ac:dyDescent="0.3">
      <c r="A26" s="43"/>
      <c r="B26" s="44" t="s">
        <v>15</v>
      </c>
      <c r="C26" s="44"/>
      <c r="D26" s="46"/>
      <c r="E26" s="46">
        <f>(E20+E24)/2</f>
        <v>0</v>
      </c>
      <c r="F26" s="47"/>
      <c r="G26" s="44"/>
      <c r="H26" s="43"/>
      <c r="I26" s="64" t="s">
        <v>50</v>
      </c>
      <c r="J26" s="65" t="s">
        <v>21</v>
      </c>
      <c r="K26" s="35">
        <v>0</v>
      </c>
      <c r="L26" s="63"/>
    </row>
    <row r="27" spans="1:12" x14ac:dyDescent="0.3">
      <c r="A27" s="43"/>
      <c r="B27" s="44" t="s">
        <v>16</v>
      </c>
      <c r="C27" s="44"/>
      <c r="D27" s="46"/>
      <c r="E27" s="30">
        <v>0</v>
      </c>
      <c r="F27" s="47"/>
      <c r="G27" s="44"/>
      <c r="H27" s="43"/>
      <c r="I27" s="64" t="s">
        <v>50</v>
      </c>
      <c r="J27" s="65" t="s">
        <v>26</v>
      </c>
      <c r="K27" s="35">
        <v>0</v>
      </c>
      <c r="L27" s="63"/>
    </row>
    <row r="28" spans="1:12" x14ac:dyDescent="0.3">
      <c r="A28" s="43"/>
      <c r="B28" s="44"/>
      <c r="C28" s="44"/>
      <c r="D28" s="46"/>
      <c r="E28" s="46">
        <f>E26+E27</f>
        <v>0</v>
      </c>
      <c r="F28" s="47"/>
      <c r="G28" s="44"/>
      <c r="H28" s="43"/>
      <c r="I28" s="64" t="s">
        <v>50</v>
      </c>
      <c r="J28" s="65" t="s">
        <v>22</v>
      </c>
      <c r="K28" s="35">
        <v>0</v>
      </c>
      <c r="L28" s="63"/>
    </row>
    <row r="29" spans="1:12" x14ac:dyDescent="0.3">
      <c r="A29" s="43"/>
      <c r="B29" s="44"/>
      <c r="C29" s="44"/>
      <c r="D29" s="46"/>
      <c r="E29" s="46"/>
      <c r="F29" s="47"/>
      <c r="G29" s="44"/>
      <c r="H29" s="43"/>
      <c r="I29" s="64" t="s">
        <v>50</v>
      </c>
      <c r="J29" s="65" t="s">
        <v>23</v>
      </c>
      <c r="K29" s="35">
        <v>0</v>
      </c>
      <c r="L29" s="63"/>
    </row>
    <row r="30" spans="1:12" x14ac:dyDescent="0.3">
      <c r="A30" s="43"/>
      <c r="B30" s="44" t="s">
        <v>52</v>
      </c>
      <c r="C30" s="44"/>
      <c r="D30" s="48">
        <v>0</v>
      </c>
      <c r="E30" s="46"/>
      <c r="F30" s="47"/>
      <c r="G30" s="44"/>
      <c r="H30" s="43"/>
      <c r="I30" s="54" t="s">
        <v>7</v>
      </c>
      <c r="J30" s="44"/>
      <c r="K30" s="36">
        <f>E35</f>
        <v>0</v>
      </c>
      <c r="L30" s="63" t="s">
        <v>57</v>
      </c>
    </row>
    <row r="31" spans="1:12" ht="18" customHeight="1" thickBot="1" x14ac:dyDescent="0.35">
      <c r="A31" s="43"/>
      <c r="B31" s="44" t="s">
        <v>53</v>
      </c>
      <c r="C31" s="44"/>
      <c r="D31" s="32">
        <v>0</v>
      </c>
      <c r="E31" s="46"/>
      <c r="F31" s="47"/>
      <c r="G31" s="44"/>
      <c r="H31" s="43"/>
      <c r="I31" s="44" t="s">
        <v>6</v>
      </c>
      <c r="J31" s="54"/>
      <c r="K31" s="37">
        <f>SUM(K18:K30)</f>
        <v>0</v>
      </c>
      <c r="L31" s="66"/>
    </row>
    <row r="32" spans="1:12" ht="13.5" thickTop="1" x14ac:dyDescent="0.3">
      <c r="A32" s="43"/>
      <c r="B32" s="44"/>
      <c r="C32" s="44"/>
      <c r="D32" s="49"/>
      <c r="E32" s="46"/>
      <c r="F32" s="47"/>
      <c r="G32" s="44"/>
      <c r="H32" s="43"/>
      <c r="I32" s="44"/>
      <c r="J32" s="44"/>
      <c r="K32" s="44"/>
      <c r="L32" s="47"/>
    </row>
    <row r="33" spans="1:12" x14ac:dyDescent="0.3">
      <c r="A33" s="50"/>
      <c r="B33" s="44" t="s">
        <v>14</v>
      </c>
      <c r="C33" s="44"/>
      <c r="D33" s="46"/>
      <c r="E33" s="51">
        <f>AVERAGE(D30:D31)</f>
        <v>0</v>
      </c>
      <c r="F33" s="47"/>
      <c r="G33" s="44"/>
      <c r="H33" s="43"/>
      <c r="I33" s="85" t="s">
        <v>55</v>
      </c>
      <c r="J33" s="85"/>
      <c r="K33" s="85"/>
      <c r="L33" s="67"/>
    </row>
    <row r="34" spans="1:12" x14ac:dyDescent="0.3">
      <c r="A34" s="52"/>
      <c r="B34" s="44"/>
      <c r="C34" s="44"/>
      <c r="D34" s="46"/>
      <c r="E34" s="46"/>
      <c r="F34" s="47"/>
      <c r="G34" s="44"/>
      <c r="H34" s="43"/>
      <c r="I34" s="54" t="s">
        <v>45</v>
      </c>
      <c r="J34" s="44"/>
      <c r="K34" s="68">
        <v>0</v>
      </c>
      <c r="L34" s="67"/>
    </row>
    <row r="35" spans="1:12" ht="13.5" thickBot="1" x14ac:dyDescent="0.35">
      <c r="A35" s="52"/>
      <c r="B35" s="53" t="s">
        <v>56</v>
      </c>
      <c r="C35" s="44"/>
      <c r="D35" s="46"/>
      <c r="E35" s="40">
        <f>E28*E33</f>
        <v>0</v>
      </c>
      <c r="F35" s="47"/>
      <c r="G35" s="44"/>
      <c r="H35" s="43"/>
      <c r="I35" s="54" t="s">
        <v>46</v>
      </c>
      <c r="J35" s="44"/>
      <c r="K35" s="68">
        <v>0</v>
      </c>
      <c r="L35" s="67"/>
    </row>
    <row r="36" spans="1:12" ht="13.5" thickTop="1" x14ac:dyDescent="0.3">
      <c r="A36" s="52"/>
      <c r="B36" s="54"/>
      <c r="C36" s="54"/>
      <c r="D36" s="54"/>
      <c r="E36" s="54"/>
      <c r="F36" s="47"/>
      <c r="G36" s="44"/>
      <c r="H36" s="43"/>
      <c r="I36" s="54" t="s">
        <v>47</v>
      </c>
      <c r="J36" s="44"/>
      <c r="K36" s="33" t="str">
        <f>IF(K35&gt;0,1-K34/K35,"N/A")</f>
        <v>N/A</v>
      </c>
      <c r="L36" s="67"/>
    </row>
    <row r="37" spans="1:12" ht="13.5" thickBot="1" x14ac:dyDescent="0.35">
      <c r="A37" s="52"/>
      <c r="B37" s="54"/>
      <c r="C37" s="54"/>
      <c r="D37" s="54"/>
      <c r="E37" s="54"/>
      <c r="F37" s="47"/>
      <c r="G37" s="44"/>
      <c r="H37" s="43"/>
      <c r="I37" s="54" t="s">
        <v>48</v>
      </c>
      <c r="J37" s="44"/>
      <c r="K37" s="38" t="e">
        <f>ROUND(K36*K31,2)</f>
        <v>#VALUE!</v>
      </c>
      <c r="L37" s="67"/>
    </row>
    <row r="38" spans="1:12" ht="13.5" thickTop="1" x14ac:dyDescent="0.3">
      <c r="A38" s="43"/>
      <c r="B38" s="44"/>
      <c r="C38" s="44"/>
      <c r="D38" s="44"/>
      <c r="E38" s="44"/>
      <c r="F38" s="47"/>
      <c r="G38" s="44"/>
      <c r="H38" s="43"/>
      <c r="I38" s="44"/>
      <c r="J38" s="44"/>
      <c r="K38" s="69"/>
      <c r="L38" s="66"/>
    </row>
    <row r="39" spans="1:12" x14ac:dyDescent="0.3">
      <c r="A39" s="43"/>
      <c r="B39" s="44"/>
      <c r="C39" s="44"/>
      <c r="D39" s="44"/>
      <c r="E39" s="44"/>
      <c r="F39" s="47"/>
      <c r="G39" s="44"/>
      <c r="H39" s="43"/>
      <c r="I39" s="44" t="s">
        <v>44</v>
      </c>
      <c r="J39" s="44"/>
      <c r="K39" s="70">
        <v>0</v>
      </c>
      <c r="L39" s="66"/>
    </row>
    <row r="40" spans="1:12" x14ac:dyDescent="0.3">
      <c r="A40" s="43"/>
      <c r="B40" s="44"/>
      <c r="C40" s="44"/>
      <c r="D40" s="44"/>
      <c r="E40" s="44"/>
      <c r="F40" s="47"/>
      <c r="G40" s="44"/>
      <c r="H40" s="43"/>
      <c r="I40" s="44"/>
      <c r="J40" s="44"/>
      <c r="K40" s="69"/>
      <c r="L40" s="66"/>
    </row>
    <row r="41" spans="1:12" ht="13.5" thickBot="1" x14ac:dyDescent="0.35">
      <c r="A41" s="43"/>
      <c r="B41" s="44"/>
      <c r="C41" s="44"/>
      <c r="D41" s="44"/>
      <c r="E41" s="44"/>
      <c r="F41" s="47"/>
      <c r="G41" s="44"/>
      <c r="H41" s="43"/>
      <c r="I41" s="53" t="s">
        <v>8</v>
      </c>
      <c r="J41" s="44"/>
      <c r="K41" s="39" t="e">
        <f>K39-K37</f>
        <v>#VALUE!</v>
      </c>
      <c r="L41" s="66"/>
    </row>
    <row r="42" spans="1:12" ht="14" thickTop="1" thickBot="1" x14ac:dyDescent="0.35">
      <c r="A42" s="55"/>
      <c r="B42" s="56"/>
      <c r="C42" s="56"/>
      <c r="D42" s="56"/>
      <c r="E42" s="56"/>
      <c r="F42" s="57"/>
      <c r="G42" s="44"/>
      <c r="H42" s="55"/>
      <c r="I42" s="56"/>
      <c r="J42" s="56"/>
      <c r="K42" s="71"/>
      <c r="L42" s="57"/>
    </row>
    <row r="43" spans="1:12" ht="12.75" customHeight="1" x14ac:dyDescent="0.3">
      <c r="K43" s="22"/>
      <c r="L43" s="22"/>
    </row>
    <row r="44" spans="1:12" x14ac:dyDescent="0.3">
      <c r="H44" s="75" t="s">
        <v>49</v>
      </c>
      <c r="I44" s="76"/>
      <c r="J44" s="76"/>
      <c r="K44" s="76"/>
      <c r="L44" s="77"/>
    </row>
    <row r="45" spans="1:12" x14ac:dyDescent="0.3">
      <c r="H45" s="78"/>
      <c r="I45" s="79"/>
      <c r="J45" s="79"/>
      <c r="K45" s="79"/>
      <c r="L45" s="80"/>
    </row>
    <row r="46" spans="1:12" ht="12.75" customHeight="1" x14ac:dyDescent="0.3">
      <c r="H46" s="81"/>
      <c r="I46" s="82"/>
      <c r="J46" s="82"/>
      <c r="K46" s="82"/>
      <c r="L46" s="83"/>
    </row>
  </sheetData>
  <mergeCells count="8">
    <mergeCell ref="H44:L46"/>
    <mergeCell ref="I17:K17"/>
    <mergeCell ref="I33:K33"/>
    <mergeCell ref="B17:E17"/>
    <mergeCell ref="A2:L2"/>
    <mergeCell ref="D14:J14"/>
    <mergeCell ref="D12:J12"/>
    <mergeCell ref="D8:J10"/>
  </mergeCells>
  <printOptions horizontalCentered="1"/>
  <pageMargins left="0.25" right="0.25" top="1" bottom="1" header="0.5" footer="0.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1"/>
  <sheetViews>
    <sheetView tabSelected="1" topLeftCell="A19" zoomScaleNormal="100" workbookViewId="0">
      <selection activeCell="E32" sqref="E32"/>
    </sheetView>
  </sheetViews>
  <sheetFormatPr defaultColWidth="9.296875" defaultRowHeight="12.5" x14ac:dyDescent="0.25"/>
  <cols>
    <col min="1" max="2" width="10.19921875" style="2" customWidth="1"/>
    <col min="3" max="3" width="13.5" style="2" bestFit="1" customWidth="1"/>
    <col min="4" max="4" width="10.19921875" style="2" customWidth="1"/>
    <col min="5" max="5" width="12.19921875" style="2" bestFit="1" customWidth="1"/>
    <col min="6" max="6" width="13.19921875" style="2" customWidth="1"/>
    <col min="7" max="7" width="12.69921875" style="2" customWidth="1"/>
    <col min="8" max="8" width="21.796875" style="2" customWidth="1"/>
    <col min="9" max="9" width="12.796875" style="2" bestFit="1" customWidth="1"/>
    <col min="10" max="16384" width="9.296875" style="2"/>
  </cols>
  <sheetData>
    <row r="1" spans="1:15" ht="4.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5" ht="18.75" customHeight="1" x14ac:dyDescent="0.3">
      <c r="A2" s="104" t="s">
        <v>32</v>
      </c>
      <c r="B2" s="104"/>
      <c r="C2" s="104"/>
      <c r="D2" s="104"/>
      <c r="E2" s="104"/>
      <c r="F2" s="104"/>
      <c r="G2" s="104"/>
      <c r="H2" s="104"/>
      <c r="I2" s="104"/>
    </row>
    <row r="3" spans="1:15" ht="4.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5" s="3" customFormat="1" ht="3.75" customHeight="1" x14ac:dyDescent="0.3">
      <c r="C4" s="4"/>
      <c r="D4" s="5"/>
      <c r="E4" s="6"/>
      <c r="F4" s="7"/>
      <c r="J4" s="2"/>
      <c r="K4" s="2"/>
      <c r="L4" s="2"/>
      <c r="M4" s="2"/>
      <c r="N4" s="2"/>
      <c r="O4" s="2"/>
    </row>
    <row r="5" spans="1:15" ht="9" customHeight="1" x14ac:dyDescent="0.25"/>
    <row r="6" spans="1:15" ht="13" x14ac:dyDescent="0.3">
      <c r="C6" s="105" t="s">
        <v>33</v>
      </c>
      <c r="D6" s="105"/>
      <c r="E6" s="105"/>
      <c r="F6" s="105"/>
      <c r="G6" s="105"/>
      <c r="H6" s="105"/>
      <c r="I6" s="105"/>
    </row>
    <row r="7" spans="1:15" ht="9" customHeight="1" x14ac:dyDescent="0.25">
      <c r="C7" s="8"/>
      <c r="E7" s="8"/>
      <c r="G7" s="8"/>
      <c r="I7" s="8"/>
    </row>
    <row r="8" spans="1:15" ht="13" x14ac:dyDescent="0.3">
      <c r="C8" s="9"/>
      <c r="D8" s="9"/>
      <c r="E8" s="9"/>
      <c r="F8" s="9"/>
      <c r="G8" s="9"/>
      <c r="H8" s="9"/>
      <c r="I8" s="9" t="s">
        <v>34</v>
      </c>
    </row>
    <row r="9" spans="1:15" ht="13" x14ac:dyDescent="0.3">
      <c r="C9" s="10" t="s">
        <v>35</v>
      </c>
      <c r="D9" s="9"/>
      <c r="E9" s="10" t="s">
        <v>36</v>
      </c>
      <c r="F9" s="9"/>
      <c r="G9" s="10" t="s">
        <v>37</v>
      </c>
      <c r="H9" s="9"/>
      <c r="I9" s="10" t="s">
        <v>14</v>
      </c>
    </row>
    <row r="10" spans="1:15" x14ac:dyDescent="0.25">
      <c r="C10" s="2">
        <v>2000</v>
      </c>
      <c r="E10" s="11">
        <v>6.7500000000000004E-2</v>
      </c>
      <c r="F10" s="11"/>
      <c r="G10" s="11">
        <v>7.2499999999999995E-2</v>
      </c>
      <c r="H10" s="11"/>
      <c r="I10" s="11">
        <v>7.0000000000000007E-2</v>
      </c>
    </row>
    <row r="11" spans="1:15" x14ac:dyDescent="0.25">
      <c r="C11" s="2">
        <v>2001</v>
      </c>
      <c r="E11" s="11">
        <v>6.3750000000000001E-2</v>
      </c>
      <c r="F11" s="11"/>
      <c r="G11" s="11">
        <v>5.8749999999999997E-2</v>
      </c>
      <c r="H11" s="11"/>
      <c r="I11" s="11">
        <v>6.1249999999999999E-2</v>
      </c>
    </row>
    <row r="12" spans="1:15" x14ac:dyDescent="0.25">
      <c r="C12" s="2">
        <v>2002</v>
      </c>
      <c r="E12" s="11">
        <v>5.5E-2</v>
      </c>
      <c r="F12" s="11"/>
      <c r="G12" s="11">
        <v>5.2499999999999998E-2</v>
      </c>
      <c r="H12" s="11"/>
      <c r="I12" s="11">
        <v>5.3749999999999999E-2</v>
      </c>
    </row>
    <row r="13" spans="1:15" x14ac:dyDescent="0.25">
      <c r="C13" s="2">
        <v>2003</v>
      </c>
      <c r="E13" s="11">
        <v>4.2500000000000003E-2</v>
      </c>
      <c r="F13" s="11"/>
      <c r="G13" s="11">
        <v>3.125E-2</v>
      </c>
      <c r="H13" s="11"/>
      <c r="I13" s="11">
        <v>3.6874999999999998E-2</v>
      </c>
    </row>
    <row r="14" spans="1:15" x14ac:dyDescent="0.25">
      <c r="C14" s="2">
        <v>2004</v>
      </c>
      <c r="E14" s="11">
        <v>0.04</v>
      </c>
      <c r="F14" s="11"/>
      <c r="G14" s="11">
        <v>4.4999999999999998E-2</v>
      </c>
      <c r="H14" s="11"/>
      <c r="I14" s="11">
        <f t="shared" ref="I14:I28" si="0">AVERAGE(E14,G14)</f>
        <v>4.2499999999999996E-2</v>
      </c>
    </row>
    <row r="15" spans="1:15" x14ac:dyDescent="0.25">
      <c r="C15" s="2">
        <v>2005</v>
      </c>
      <c r="E15" s="11">
        <v>4.2500000000000003E-2</v>
      </c>
      <c r="G15" s="11">
        <v>4.4999999999999998E-2</v>
      </c>
      <c r="I15" s="11">
        <f t="shared" si="0"/>
        <v>4.3749999999999997E-2</v>
      </c>
    </row>
    <row r="16" spans="1:15" x14ac:dyDescent="0.25">
      <c r="C16" s="2">
        <v>2006</v>
      </c>
      <c r="E16" s="11">
        <v>5.1249999999999997E-2</v>
      </c>
      <c r="G16" s="11">
        <v>5.7500000000000002E-2</v>
      </c>
      <c r="I16" s="11">
        <f t="shared" si="0"/>
        <v>5.4375E-2</v>
      </c>
    </row>
    <row r="17" spans="3:9" x14ac:dyDescent="0.25">
      <c r="C17" s="2">
        <v>2007</v>
      </c>
      <c r="E17" s="11">
        <v>5.2499999999999998E-2</v>
      </c>
      <c r="G17" s="11">
        <v>5.7500000000000002E-2</v>
      </c>
      <c r="I17" s="11">
        <f t="shared" si="0"/>
        <v>5.5E-2</v>
      </c>
    </row>
    <row r="18" spans="3:9" x14ac:dyDescent="0.25">
      <c r="C18" s="2">
        <v>2008</v>
      </c>
      <c r="E18" s="11">
        <v>4.7500000000000001E-2</v>
      </c>
      <c r="G18" s="11">
        <v>5.1299999999999998E-2</v>
      </c>
      <c r="I18" s="11">
        <f t="shared" si="0"/>
        <v>4.9399999999999999E-2</v>
      </c>
    </row>
    <row r="19" spans="3:9" x14ac:dyDescent="0.25">
      <c r="C19" s="2">
        <v>2009</v>
      </c>
      <c r="E19" s="11">
        <v>5.6250000000000001E-2</v>
      </c>
      <c r="G19" s="11">
        <v>4.8750000000000002E-2</v>
      </c>
      <c r="I19" s="11">
        <f t="shared" si="0"/>
        <v>5.2500000000000005E-2</v>
      </c>
    </row>
    <row r="20" spans="3:9" x14ac:dyDescent="0.25">
      <c r="C20" s="2">
        <v>2010</v>
      </c>
      <c r="E20" s="11">
        <v>3.2500000000000001E-2</v>
      </c>
      <c r="G20" s="11">
        <v>3.125E-2</v>
      </c>
      <c r="I20" s="11">
        <f t="shared" si="0"/>
        <v>3.1875000000000001E-2</v>
      </c>
    </row>
    <row r="21" spans="3:9" x14ac:dyDescent="0.25">
      <c r="C21" s="2">
        <v>2011</v>
      </c>
      <c r="E21" s="11">
        <v>2.63E-2</v>
      </c>
      <c r="G21" s="11">
        <v>2.5000000000000001E-2</v>
      </c>
      <c r="I21" s="11">
        <f t="shared" si="0"/>
        <v>2.5649999999999999E-2</v>
      </c>
    </row>
    <row r="22" spans="3:9" x14ac:dyDescent="0.25">
      <c r="C22" s="2">
        <v>2012</v>
      </c>
      <c r="E22" s="11">
        <v>0.02</v>
      </c>
      <c r="G22" s="11">
        <v>1.7500000000000002E-2</v>
      </c>
      <c r="I22" s="11">
        <f t="shared" si="0"/>
        <v>1.8750000000000003E-2</v>
      </c>
    </row>
    <row r="23" spans="3:9" x14ac:dyDescent="0.25">
      <c r="C23" s="2">
        <v>2013</v>
      </c>
      <c r="E23" s="11">
        <v>1.375E-2</v>
      </c>
      <c r="G23" s="11">
        <v>1.7500000000000002E-2</v>
      </c>
      <c r="I23" s="11">
        <f t="shared" si="0"/>
        <v>1.5625E-2</v>
      </c>
    </row>
    <row r="24" spans="3:9" x14ac:dyDescent="0.25">
      <c r="C24" s="2">
        <v>2014</v>
      </c>
      <c r="E24" s="11">
        <v>2.1250000000000002E-2</v>
      </c>
      <c r="G24" s="11">
        <v>0.02</v>
      </c>
      <c r="I24" s="11">
        <f t="shared" si="0"/>
        <v>2.0625000000000001E-2</v>
      </c>
    </row>
    <row r="25" spans="3:9" x14ac:dyDescent="0.25">
      <c r="C25" s="2">
        <v>2015</v>
      </c>
      <c r="E25" s="11">
        <v>2.1250000000000002E-2</v>
      </c>
      <c r="G25" s="11">
        <v>2.375E-2</v>
      </c>
      <c r="I25" s="11">
        <f t="shared" si="0"/>
        <v>2.2499999999999999E-2</v>
      </c>
    </row>
    <row r="26" spans="3:9" x14ac:dyDescent="0.25">
      <c r="C26" s="2">
        <v>2016</v>
      </c>
      <c r="E26" s="11">
        <v>2.5000000000000001E-2</v>
      </c>
      <c r="G26" s="11">
        <v>1.8749999999999999E-2</v>
      </c>
      <c r="I26" s="11">
        <f t="shared" si="0"/>
        <v>2.1874999999999999E-2</v>
      </c>
    </row>
    <row r="27" spans="3:9" x14ac:dyDescent="0.25">
      <c r="C27" s="2">
        <v>2017</v>
      </c>
      <c r="E27" s="11">
        <v>2.5000000000000001E-2</v>
      </c>
      <c r="G27" s="11">
        <v>2.375E-2</v>
      </c>
      <c r="I27" s="11">
        <f t="shared" si="0"/>
        <v>2.4375000000000001E-2</v>
      </c>
    </row>
    <row r="28" spans="3:9" x14ac:dyDescent="0.25">
      <c r="C28" s="2">
        <v>2018</v>
      </c>
      <c r="E28" s="11">
        <v>2.6249999999999999E-2</v>
      </c>
      <c r="G28" s="74">
        <v>3.5000000000000003E-2</v>
      </c>
      <c r="I28" s="74">
        <f t="shared" si="0"/>
        <v>3.0624999999999999E-2</v>
      </c>
    </row>
    <row r="29" spans="3:9" x14ac:dyDescent="0.25">
      <c r="C29" s="2">
        <v>2019</v>
      </c>
      <c r="E29" s="11">
        <v>3.6249999999999998E-2</v>
      </c>
      <c r="G29" s="74">
        <v>2.6249999999999999E-2</v>
      </c>
      <c r="I29" s="74">
        <f t="shared" ref="I29:I30" si="1">AVERAGE(E29,G29)</f>
        <v>3.125E-2</v>
      </c>
    </row>
    <row r="30" spans="3:9" x14ac:dyDescent="0.25">
      <c r="C30" s="2">
        <v>2020</v>
      </c>
      <c r="D30" s="2" t="s">
        <v>57</v>
      </c>
      <c r="E30" s="11">
        <v>2.1250000000000002E-2</v>
      </c>
      <c r="G30" s="74">
        <v>1.125E-2</v>
      </c>
      <c r="I30" s="74">
        <f t="shared" si="1"/>
        <v>1.6250000000000001E-2</v>
      </c>
    </row>
    <row r="31" spans="3:9" x14ac:dyDescent="0.25">
      <c r="C31" s="2">
        <v>2021</v>
      </c>
      <c r="D31" s="2" t="s">
        <v>57</v>
      </c>
      <c r="E31" s="11">
        <v>8.7500000000000008E-3</v>
      </c>
      <c r="G31" s="74">
        <v>1.125E-2</v>
      </c>
      <c r="I31" s="74">
        <f t="shared" ref="I31" si="2">AVERAGE(E31,G31)</f>
        <v>0.01</v>
      </c>
    </row>
    <row r="32" spans="3:9" x14ac:dyDescent="0.25">
      <c r="C32" s="2" t="s">
        <v>38</v>
      </c>
    </row>
    <row r="33" spans="1:9" ht="15.5" x14ac:dyDescent="0.35">
      <c r="C33" s="12" t="s">
        <v>60</v>
      </c>
    </row>
    <row r="35" spans="1:9" x14ac:dyDescent="0.25">
      <c r="A35" s="13" t="s">
        <v>39</v>
      </c>
      <c r="G35" s="14"/>
    </row>
    <row r="36" spans="1:9" x14ac:dyDescent="0.25">
      <c r="B36" s="106" t="s">
        <v>61</v>
      </c>
      <c r="C36" s="107"/>
      <c r="D36" s="15"/>
      <c r="E36" s="16">
        <v>0.25</v>
      </c>
      <c r="F36" s="17" t="s">
        <v>40</v>
      </c>
      <c r="G36" s="18">
        <v>2.375E-2</v>
      </c>
      <c r="H36" s="17" t="s">
        <v>41</v>
      </c>
      <c r="I36" s="19">
        <f>E36*G36</f>
        <v>5.9375000000000001E-3</v>
      </c>
    </row>
    <row r="37" spans="1:9" x14ac:dyDescent="0.25">
      <c r="B37" s="106" t="s">
        <v>62</v>
      </c>
      <c r="C37" s="107"/>
      <c r="D37" s="15"/>
      <c r="E37" s="16">
        <v>0.5</v>
      </c>
      <c r="F37" s="17" t="s">
        <v>40</v>
      </c>
      <c r="G37" s="18">
        <v>2.5000000000000001E-2</v>
      </c>
      <c r="H37" s="17" t="s">
        <v>41</v>
      </c>
      <c r="I37" s="19">
        <f>E37*G37</f>
        <v>1.2500000000000001E-2</v>
      </c>
    </row>
    <row r="38" spans="1:9" x14ac:dyDescent="0.25">
      <c r="B38" s="106" t="s">
        <v>63</v>
      </c>
      <c r="C38" s="107"/>
      <c r="D38" s="15"/>
      <c r="E38" s="16">
        <v>0.25</v>
      </c>
      <c r="F38" s="17" t="s">
        <v>40</v>
      </c>
      <c r="G38" s="18">
        <v>1.8749999999999999E-2</v>
      </c>
      <c r="H38" s="17" t="s">
        <v>41</v>
      </c>
      <c r="I38" s="19">
        <f>E38*G38</f>
        <v>4.6874999999999998E-3</v>
      </c>
    </row>
    <row r="39" spans="1:9" ht="13" thickBot="1" x14ac:dyDescent="0.3">
      <c r="G39" s="14" t="s">
        <v>42</v>
      </c>
      <c r="I39" s="20">
        <f>SUM(I36:I38)</f>
        <v>2.3125000000000003E-2</v>
      </c>
    </row>
    <row r="40" spans="1:9" ht="13" thickTop="1" x14ac:dyDescent="0.25"/>
    <row r="41" spans="1:9" x14ac:dyDescent="0.25">
      <c r="A41" s="108" t="s">
        <v>43</v>
      </c>
      <c r="B41" s="108"/>
      <c r="C41" s="108"/>
      <c r="D41" s="108"/>
      <c r="E41" s="108"/>
      <c r="F41" s="108"/>
      <c r="G41" s="108"/>
      <c r="H41" s="108"/>
      <c r="I41" s="21">
        <f>I28</f>
        <v>3.0624999999999999E-2</v>
      </c>
    </row>
  </sheetData>
  <mergeCells count="6">
    <mergeCell ref="A2:I2"/>
    <mergeCell ref="C6:I6"/>
    <mergeCell ref="B36:C36"/>
    <mergeCell ref="B38:C38"/>
    <mergeCell ref="A41:H41"/>
    <mergeCell ref="B37:C37"/>
  </mergeCells>
  <hyperlinks>
    <hyperlink ref="C33" r:id="rId1" xr:uid="{00000000-0004-0000-0100-000000000000}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Common Control Calc</vt:lpstr>
      <vt:lpstr>Treasury Rates</vt:lpstr>
      <vt:lpstr>'Common Control Calc'!Print_Area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Worksheet</dc:title>
  <dc:creator>Audit</dc:creator>
  <cp:lastModifiedBy>Ferris, Rachel</cp:lastModifiedBy>
  <cp:lastPrinted>2009-08-21T16:26:09Z</cp:lastPrinted>
  <dcterms:created xsi:type="dcterms:W3CDTF">2002-01-28T18:36:02Z</dcterms:created>
  <dcterms:modified xsi:type="dcterms:W3CDTF">2021-12-20T17:40:36Z</dcterms:modified>
</cp:coreProperties>
</file>