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060" activeTab="0"/>
  </bookViews>
  <sheets>
    <sheet name="Sample FCCM ICR" sheetId="1" r:id="rId1"/>
  </sheets>
  <definedNames>
    <definedName name="_xlnm.Print_Area" localSheetId="0">'Sample FCCM ICR'!$A$61:$K$92</definedName>
  </definedNames>
  <calcPr fullCalcOnLoad="1"/>
</workbook>
</file>

<file path=xl/sharedStrings.xml><?xml version="1.0" encoding="utf-8"?>
<sst xmlns="http://schemas.openxmlformats.org/spreadsheetml/2006/main" count="130" uniqueCount="113">
  <si>
    <t>Ref.</t>
  </si>
  <si>
    <t>A</t>
  </si>
  <si>
    <t>Payroll Taxes</t>
  </si>
  <si>
    <t>Insurance</t>
  </si>
  <si>
    <t>B</t>
  </si>
  <si>
    <t>C</t>
  </si>
  <si>
    <t>D</t>
  </si>
  <si>
    <t>E</t>
  </si>
  <si>
    <t>F</t>
  </si>
  <si>
    <t>G</t>
  </si>
  <si>
    <t>H</t>
  </si>
  <si>
    <t>Total Fringe Benefits</t>
  </si>
  <si>
    <t>Health Insurance</t>
  </si>
  <si>
    <t>Indirect Labor</t>
  </si>
  <si>
    <t>Rent</t>
  </si>
  <si>
    <t>Maintenance &amp; Repairs</t>
  </si>
  <si>
    <t>Telephone</t>
  </si>
  <si>
    <t>Utilities</t>
  </si>
  <si>
    <t>Taxes &amp; Licenses</t>
  </si>
  <si>
    <t>Dues &amp; Subscriptions</t>
  </si>
  <si>
    <t>Professional Fees</t>
  </si>
  <si>
    <t>Interest</t>
  </si>
  <si>
    <t>Computer</t>
  </si>
  <si>
    <t>I</t>
  </si>
  <si>
    <t>J</t>
  </si>
  <si>
    <t>K</t>
  </si>
  <si>
    <t>Interest unallowable per 48 CFR 31.205-20.</t>
  </si>
  <si>
    <t>Direct Labor</t>
  </si>
  <si>
    <t>Depreciation &amp; Amortization</t>
  </si>
  <si>
    <t>Supplies &amp; Miscellaneous</t>
  </si>
  <si>
    <t>Total General Overhead</t>
  </si>
  <si>
    <t>Entertainment unallowable per 48 CFR 31.205-14.</t>
  </si>
  <si>
    <t>Inadequate supporting documentation unallowable per 48 CFR 31.201-2(d).</t>
  </si>
  <si>
    <t>Description</t>
  </si>
  <si>
    <t>Profit Sharing (401-k)</t>
  </si>
  <si>
    <t>L</t>
  </si>
  <si>
    <t>Incentive Bonus</t>
  </si>
  <si>
    <t>M</t>
  </si>
  <si>
    <t>Unallowable taxes and licenses per 48 CFR 31.205-41.</t>
  </si>
  <si>
    <t xml:space="preserve"> </t>
  </si>
  <si>
    <t>WSDOT Adj.</t>
  </si>
  <si>
    <t xml:space="preserve">Accepted Amount </t>
  </si>
  <si>
    <t>%</t>
  </si>
  <si>
    <t>Financial Statement Amount</t>
  </si>
  <si>
    <t>Workers' Comp. Insurance</t>
  </si>
  <si>
    <t>Employee Train/Recruit/Moving</t>
  </si>
  <si>
    <t>References</t>
  </si>
  <si>
    <t>Contributions unallowable per 48 CFR 31.205-8l.</t>
  </si>
  <si>
    <t>Legal Costs in relation to litigation unallowable per 48 CFR 31.205-47(f)(5).</t>
  </si>
  <si>
    <t>Costs of memberships in civic and community organization unallowable per 48 CFR 31.205-1(f)(7).</t>
  </si>
  <si>
    <t>Facilities Cost of Capital</t>
  </si>
  <si>
    <t>O</t>
  </si>
  <si>
    <t>Fringe Benefit Adjustment</t>
  </si>
  <si>
    <t>N</t>
  </si>
  <si>
    <t>Bid &amp; Proposal Labor</t>
  </si>
  <si>
    <t>Automobile</t>
  </si>
  <si>
    <t>Travel</t>
  </si>
  <si>
    <t>Travel - Meals</t>
  </si>
  <si>
    <t>Promotional Marketing unallowable per 48 CFR 31.205-1 and 31.205-38.</t>
  </si>
  <si>
    <t>P</t>
  </si>
  <si>
    <t>Advertising Labor</t>
  </si>
  <si>
    <t>Public Relations Labor</t>
  </si>
  <si>
    <t>Direct Selling Labor</t>
  </si>
  <si>
    <t>R</t>
  </si>
  <si>
    <t>Q</t>
  </si>
  <si>
    <t>Public Relations Expense</t>
  </si>
  <si>
    <t>Direct Selling Expenses</t>
  </si>
  <si>
    <t>Advertising</t>
  </si>
  <si>
    <t xml:space="preserve">mileage log not available and unable to support and show segregation of business and personal use.  </t>
  </si>
  <si>
    <t>Associated costs for vehicle unallowable per 48 CFR 31.205-46(d) and 31.205-6(m)(2).  Associated costs include</t>
  </si>
  <si>
    <t>Indirect Cost Rate Schedule</t>
  </si>
  <si>
    <t>Indirect Costs:</t>
  </si>
  <si>
    <t>Fringe Benefits</t>
  </si>
  <si>
    <t>General Overhead</t>
  </si>
  <si>
    <t>Total Indirect Costs &amp; Overhead</t>
  </si>
  <si>
    <t>Indirect Cost Rate (Less FCC)</t>
  </si>
  <si>
    <t>Indirect Cost Rate (Includes FCC)</t>
  </si>
  <si>
    <t>"Indirect Cost Rate still subject to WSDOT Audit"</t>
  </si>
  <si>
    <t>Severance</t>
  </si>
  <si>
    <t>Vacation Pay</t>
  </si>
  <si>
    <t>Sick Pay</t>
  </si>
  <si>
    <t>Holiday Pay</t>
  </si>
  <si>
    <t>For the Year Ended December 31, 2013</t>
  </si>
  <si>
    <t>Payroll Variance Account</t>
  </si>
  <si>
    <t>Education/Research Labor</t>
  </si>
  <si>
    <t>ABC Engineering</t>
  </si>
  <si>
    <r>
      <rPr>
        <sz val="12"/>
        <rFont val="Times New Roman"/>
        <family val="1"/>
      </rPr>
      <t>Insurance</t>
    </r>
    <r>
      <rPr>
        <sz val="12"/>
        <color indexed="10"/>
        <rFont val="Times New Roman"/>
        <family val="1"/>
      </rPr>
      <t xml:space="preserve"> ($1,000), </t>
    </r>
    <r>
      <rPr>
        <sz val="12"/>
        <rFont val="Times New Roman"/>
        <family val="1"/>
      </rPr>
      <t>Maintenance</t>
    </r>
    <r>
      <rPr>
        <sz val="12"/>
        <color indexed="10"/>
        <rFont val="Times New Roman"/>
        <family val="1"/>
      </rPr>
      <t xml:space="preserve"> ($997), </t>
    </r>
    <r>
      <rPr>
        <sz val="12"/>
        <rFont val="Times New Roman"/>
        <family val="1"/>
      </rPr>
      <t>and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Depreciation</t>
    </r>
    <r>
      <rPr>
        <sz val="12"/>
        <color indexed="10"/>
        <rFont val="Times New Roman"/>
        <family val="1"/>
      </rPr>
      <t xml:space="preserve"> ($664).</t>
    </r>
  </si>
  <si>
    <t>ABC Engineering- In Process</t>
  </si>
  <si>
    <t>B,C,P</t>
  </si>
  <si>
    <t>B,C</t>
  </si>
  <si>
    <t>D,P</t>
  </si>
  <si>
    <t>F,P</t>
  </si>
  <si>
    <t>M,I</t>
  </si>
  <si>
    <r>
      <t xml:space="preserve">Public relations </t>
    </r>
    <r>
      <rPr>
        <sz val="12"/>
        <color indexed="10"/>
        <rFont val="Times New Roman"/>
        <family val="1"/>
      </rPr>
      <t>($2,580)</t>
    </r>
    <r>
      <rPr>
        <sz val="12"/>
        <rFont val="Times New Roman"/>
        <family val="1"/>
      </rPr>
      <t xml:space="preserve"> and advertising </t>
    </r>
    <r>
      <rPr>
        <sz val="12"/>
        <color indexed="10"/>
        <rFont val="Times New Roman"/>
        <family val="1"/>
      </rPr>
      <t>($4,005)</t>
    </r>
    <r>
      <rPr>
        <sz val="12"/>
        <rFont val="Times New Roman"/>
        <family val="1"/>
      </rPr>
      <t xml:space="preserve"> unallowable per 48 CFR 31.205-1.</t>
    </r>
  </si>
  <si>
    <t>as an expense account can have multiple adjustments.</t>
  </si>
  <si>
    <t xml:space="preserve">Add the dollar amount in each reference, </t>
  </si>
  <si>
    <t xml:space="preserve"> unallowable per 48 CFR 31.205-46(a)(2).</t>
  </si>
  <si>
    <r>
      <t xml:space="preserve">Lodging </t>
    </r>
    <r>
      <rPr>
        <sz val="12"/>
        <color indexed="10"/>
        <rFont val="Times New Roman"/>
        <family val="1"/>
      </rPr>
      <t>($1,600)</t>
    </r>
    <r>
      <rPr>
        <sz val="12"/>
        <rFont val="Times New Roman"/>
        <family val="1"/>
      </rPr>
      <t xml:space="preserve">, Meal </t>
    </r>
    <r>
      <rPr>
        <sz val="12"/>
        <color indexed="10"/>
        <rFont val="Times New Roman"/>
        <family val="1"/>
      </rPr>
      <t>($42,000)</t>
    </r>
    <r>
      <rPr>
        <sz val="12"/>
        <rFont val="Times New Roman"/>
        <family val="1"/>
      </rPr>
      <t xml:space="preserve">, and Mileage </t>
    </r>
    <r>
      <rPr>
        <sz val="12"/>
        <color indexed="10"/>
        <rFont val="Times New Roman"/>
        <family val="1"/>
      </rPr>
      <t>($3,200)</t>
    </r>
    <r>
      <rPr>
        <sz val="12"/>
        <rFont val="Times New Roman"/>
        <family val="1"/>
      </rPr>
      <t xml:space="preserve"> rates in excess of federal travel regulation</t>
    </r>
  </si>
  <si>
    <t xml:space="preserve">"person to person" selling unallowable per 48 CFR 31.205-38(b)(5). </t>
  </si>
  <si>
    <r>
      <t xml:space="preserve"> and Direct Selling Labor </t>
    </r>
    <r>
      <rPr>
        <sz val="12"/>
        <color indexed="10"/>
        <rFont val="Times New Roman"/>
        <family val="1"/>
      </rPr>
      <t>($2,920)</t>
    </r>
    <r>
      <rPr>
        <sz val="12"/>
        <rFont val="Times New Roman"/>
        <family val="1"/>
      </rPr>
      <t xml:space="preserve"> unallowable per 48 CFR 31.201-6(a).</t>
    </r>
  </si>
  <si>
    <r>
      <t>Fringe Benefit adjustment; directly associated cost to unallowable Advertising</t>
    </r>
    <r>
      <rPr>
        <sz val="12"/>
        <color indexed="10"/>
        <rFont val="Times New Roman"/>
        <family val="1"/>
      </rPr>
      <t xml:space="preserve"> ($17,360), </t>
    </r>
    <r>
      <rPr>
        <sz val="12"/>
        <rFont val="Times New Roman"/>
        <family val="1"/>
      </rPr>
      <t>Public Relations</t>
    </r>
    <r>
      <rPr>
        <sz val="12"/>
        <color indexed="10"/>
        <rFont val="Times New Roman"/>
        <family val="1"/>
      </rPr>
      <t xml:space="preserve"> ($8,120)</t>
    </r>
  </si>
  <si>
    <t xml:space="preserve">2010 AASHTO Audit Guide, Chapter 7, Section 7.12 C  </t>
  </si>
  <si>
    <t>per 48 CFR 31.205-6(g).</t>
  </si>
  <si>
    <r>
      <t xml:space="preserve">Bonus payments of </t>
    </r>
    <r>
      <rPr>
        <sz val="12"/>
        <color indexed="10"/>
        <rFont val="Times New Roman"/>
        <family val="1"/>
      </rPr>
      <t>($65,000)</t>
    </r>
    <r>
      <rPr>
        <sz val="12"/>
        <rFont val="Times New Roman"/>
        <family val="1"/>
      </rPr>
      <t xml:space="preserve"> unsupported and not performance based unallowable per 48 CFR 31.205-6 and</t>
    </r>
  </si>
  <si>
    <r>
      <t xml:space="preserve">Auto Allowance payments of </t>
    </r>
    <r>
      <rPr>
        <sz val="12"/>
        <color indexed="10"/>
        <rFont val="Times New Roman"/>
        <family val="1"/>
      </rPr>
      <t>($12,000)</t>
    </r>
    <r>
      <rPr>
        <sz val="12"/>
        <rFont val="Times New Roman"/>
        <family val="1"/>
      </rPr>
      <t xml:space="preserve"> unallowable per 48 CFR 31.205-6(m)(2) and 31.201-2(d), documentation of </t>
    </r>
  </si>
  <si>
    <r>
      <t>Unsupported direct selling costs of</t>
    </r>
    <r>
      <rPr>
        <sz val="12"/>
        <color indexed="10"/>
        <rFont val="Times New Roman"/>
        <family val="1"/>
      </rPr>
      <t xml:space="preserve"> (</t>
    </r>
    <r>
      <rPr>
        <sz val="12"/>
        <color indexed="10"/>
        <rFont val="Times New Roman"/>
        <family val="1"/>
      </rPr>
      <t>$10,312)</t>
    </r>
    <r>
      <rPr>
        <sz val="12"/>
        <rFont val="Times New Roman"/>
        <family val="1"/>
      </rPr>
      <t>, no documentation available to demonstrate and support</t>
    </r>
  </si>
  <si>
    <r>
      <t xml:space="preserve">Amortization of goodwill for </t>
    </r>
    <r>
      <rPr>
        <sz val="12"/>
        <color indexed="10"/>
        <rFont val="Times New Roman"/>
        <family val="1"/>
      </rPr>
      <t>($7,000)</t>
    </r>
    <r>
      <rPr>
        <sz val="12"/>
        <rFont val="Times New Roman"/>
        <family val="1"/>
      </rPr>
      <t xml:space="preserve"> unallowable per 48 CFR 31.205-49.</t>
    </r>
  </si>
  <si>
    <r>
      <t xml:space="preserve">Key person life insurance for </t>
    </r>
    <r>
      <rPr>
        <sz val="12"/>
        <color indexed="10"/>
        <rFont val="Times New Roman"/>
        <family val="1"/>
      </rPr>
      <t>($6,000)</t>
    </r>
    <r>
      <rPr>
        <sz val="12"/>
        <rFont val="Times New Roman"/>
        <family val="1"/>
      </rPr>
      <t xml:space="preserve"> unallowable per 48 CFR 31.205-19(e)(2)(v). </t>
    </r>
  </si>
  <si>
    <r>
      <t xml:space="preserve">Unallowable costs of </t>
    </r>
    <r>
      <rPr>
        <sz val="12"/>
        <color indexed="10"/>
        <rFont val="Times New Roman"/>
        <family val="1"/>
      </rPr>
      <t>($24,612)</t>
    </r>
    <r>
      <rPr>
        <sz val="12"/>
        <rFont val="Times New Roman"/>
        <family val="1"/>
      </rPr>
      <t xml:space="preserve"> idle capacity per 48 CFR 31.205-17(c)</t>
    </r>
  </si>
  <si>
    <r>
      <t xml:space="preserve">Severance payment does not follow company's established severance policy, </t>
    </r>
    <r>
      <rPr>
        <sz val="12"/>
        <color indexed="10"/>
        <rFont val="Times New Roman"/>
        <family val="1"/>
      </rPr>
      <t xml:space="preserve">($5,400) </t>
    </r>
    <r>
      <rPr>
        <sz val="12"/>
        <rFont val="Times New Roman"/>
        <family val="1"/>
      </rPr>
      <t>is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unallowable</t>
    </r>
  </si>
  <si>
    <t>ABC Adj.</t>
  </si>
  <si>
    <t>ABC Adjustments:</t>
  </si>
  <si>
    <t>ABC Corp. Indirect Cost Rate Audited by ABC Corp.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</si>
</sst>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0%"/>
    <numFmt numFmtId="166" formatCode="&quot;$&quot;#,##0.000_);\(&quot;$&quot;#,##0.000\)"/>
    <numFmt numFmtId="167" formatCode="_(* #,##0_);_(* \(#,##0\);_(* &quot;-&quot;??_);_(@_)"/>
    <numFmt numFmtId="168" formatCode="&quot;$&quot;#,##0.00"/>
    <numFmt numFmtId="169" formatCode="0.0%"/>
    <numFmt numFmtId="170" formatCode="_(&quot;$&quot;* #,##0.0000_);_(&quot;$&quot;* \(#,##0.0000\);_(&quot;$&quot;* &quot;-&quot;????_);_(@_)"/>
    <numFmt numFmtId="171" formatCode="0.0"/>
    <numFmt numFmtId="172" formatCode="0.000"/>
    <numFmt numFmtId="173" formatCode="0.0000"/>
    <numFmt numFmtId="174" formatCode="&quot;$&quot;#,##0"/>
    <numFmt numFmtId="175" formatCode="mmmm\ d\,\ yyyy"/>
    <numFmt numFmtId="176" formatCode="#,##0.0000_);\(#,##0.0000\)"/>
    <numFmt numFmtId="177" formatCode="&quot;$&quot;#,##0.0000"/>
    <numFmt numFmtId="178" formatCode="#,##0.0_);\(#,##0.0\)"/>
    <numFmt numFmtId="179" formatCode="mm/dd/yyyy"/>
    <numFmt numFmtId="180" formatCode="0_);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mmm\-yyyy"/>
    <numFmt numFmtId="185" formatCode="mm/dd/yy"/>
    <numFmt numFmtId="186" formatCode="m/d"/>
    <numFmt numFmtId="187" formatCode="mm/dd"/>
    <numFmt numFmtId="188" formatCode="#,##0.00000000000"/>
    <numFmt numFmtId="189" formatCode="0.00_);\(0.00\)"/>
    <numFmt numFmtId="190" formatCode="#,##0.0"/>
    <numFmt numFmtId="191" formatCode="0.000%"/>
    <numFmt numFmtId="192" formatCode="&quot;$&quot;#,##0.0000_);[Red]\(&quot;$&quot;#,##0.0000\)"/>
    <numFmt numFmtId="193" formatCode="m/d/yy"/>
    <numFmt numFmtId="194" formatCode="&quot;$&quot;#,##0.000"/>
    <numFmt numFmtId="195" formatCode="0.000000"/>
    <numFmt numFmtId="196" formatCode="mmmm\-yy"/>
    <numFmt numFmtId="197" formatCode="0_);[Red]\(0\)"/>
    <numFmt numFmtId="198" formatCode="0.00_);[Red]\(0.00\)"/>
    <numFmt numFmtId="199" formatCode="0.0000000000000000%"/>
  </numFmts>
  <fonts count="45">
    <font>
      <sz val="10"/>
      <name val="Times New Roman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3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49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37" fontId="6" fillId="0" borderId="0" xfId="0" applyNumberFormat="1" applyFont="1" applyFill="1" applyAlignment="1">
      <alignment horizontal="center"/>
    </xf>
    <xf numFmtId="37" fontId="6" fillId="0" borderId="0" xfId="0" applyNumberFormat="1" applyFont="1" applyFill="1" applyAlignment="1">
      <alignment wrapText="1"/>
    </xf>
    <xf numFmtId="37" fontId="6" fillId="0" borderId="0" xfId="0" applyNumberFormat="1" applyFont="1" applyFill="1" applyAlignment="1">
      <alignment horizontal="center" wrapText="1"/>
    </xf>
    <xf numFmtId="37" fontId="5" fillId="0" borderId="0" xfId="0" applyNumberFormat="1" applyFont="1" applyFill="1" applyAlignment="1">
      <alignment horizontal="center" wrapText="1"/>
    </xf>
    <xf numFmtId="10" fontId="6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5" fontId="6" fillId="0" borderId="11" xfId="0" applyNumberFormat="1" applyFont="1" applyFill="1" applyBorder="1" applyAlignment="1">
      <alignment/>
    </xf>
    <xf numFmtId="5" fontId="6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 wrapText="1"/>
    </xf>
    <xf numFmtId="10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horizontal="right"/>
    </xf>
    <xf numFmtId="10" fontId="6" fillId="0" borderId="12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37" fontId="6" fillId="0" borderId="0" xfId="0" applyNumberFormat="1" applyFont="1" applyFill="1" applyAlignment="1">
      <alignment/>
    </xf>
    <xf numFmtId="10" fontId="5" fillId="0" borderId="11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5" fontId="6" fillId="0" borderId="0" xfId="0" applyNumberFormat="1" applyFont="1" applyFill="1" applyAlignment="1">
      <alignment wrapText="1"/>
    </xf>
    <xf numFmtId="5" fontId="6" fillId="0" borderId="12" xfId="0" applyNumberFormat="1" applyFont="1" applyFill="1" applyBorder="1" applyAlignment="1">
      <alignment/>
    </xf>
    <xf numFmtId="5" fontId="6" fillId="0" borderId="0" xfId="0" applyNumberFormat="1" applyFont="1" applyFill="1" applyAlignment="1">
      <alignment horizontal="center" wrapText="1"/>
    </xf>
    <xf numFmtId="5" fontId="6" fillId="0" borderId="11" xfId="0" applyNumberFormat="1" applyFont="1" applyFill="1" applyBorder="1" applyAlignment="1">
      <alignment wrapText="1"/>
    </xf>
    <xf numFmtId="5" fontId="6" fillId="0" borderId="0" xfId="0" applyNumberFormat="1" applyFont="1" applyFill="1" applyAlignment="1">
      <alignment horizontal="center"/>
    </xf>
    <xf numFmtId="5" fontId="6" fillId="0" borderId="0" xfId="0" applyNumberFormat="1" applyFont="1" applyFill="1" applyAlignment="1">
      <alignment/>
    </xf>
    <xf numFmtId="5" fontId="6" fillId="0" borderId="0" xfId="0" applyNumberFormat="1" applyFont="1" applyFill="1" applyBorder="1" applyAlignment="1">
      <alignment horizontal="center" wrapText="1"/>
    </xf>
    <xf numFmtId="5" fontId="6" fillId="0" borderId="12" xfId="0" applyNumberFormat="1" applyFont="1" applyFill="1" applyBorder="1" applyAlignment="1">
      <alignment wrapText="1"/>
    </xf>
    <xf numFmtId="5" fontId="6" fillId="0" borderId="13" xfId="0" applyNumberFormat="1" applyFont="1" applyFill="1" applyBorder="1" applyAlignment="1">
      <alignment wrapText="1"/>
    </xf>
    <xf numFmtId="5" fontId="6" fillId="0" borderId="0" xfId="0" applyNumberFormat="1" applyFont="1" applyFill="1" applyAlignment="1">
      <alignment/>
    </xf>
    <xf numFmtId="5" fontId="5" fillId="0" borderId="0" xfId="0" applyNumberFormat="1" applyFont="1" applyFill="1" applyBorder="1" applyAlignment="1">
      <alignment/>
    </xf>
    <xf numFmtId="5" fontId="6" fillId="0" borderId="13" xfId="0" applyNumberFormat="1" applyFont="1" applyFill="1" applyBorder="1" applyAlignment="1">
      <alignment/>
    </xf>
    <xf numFmtId="10" fontId="6" fillId="0" borderId="0" xfId="0" applyNumberFormat="1" applyFont="1" applyFill="1" applyAlignment="1">
      <alignment/>
    </xf>
    <xf numFmtId="5" fontId="6" fillId="0" borderId="0" xfId="0" applyNumberFormat="1" applyFont="1" applyFill="1" applyBorder="1" applyAlignment="1">
      <alignment wrapText="1"/>
    </xf>
    <xf numFmtId="37" fontId="6" fillId="0" borderId="0" xfId="0" applyNumberFormat="1" applyFont="1" applyFill="1" applyBorder="1" applyAlignment="1">
      <alignment/>
    </xf>
    <xf numFmtId="37" fontId="6" fillId="0" borderId="0" xfId="0" applyNumberFormat="1" applyFont="1" applyFill="1" applyAlignment="1">
      <alignment/>
    </xf>
    <xf numFmtId="37" fontId="6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 wrapText="1"/>
    </xf>
    <xf numFmtId="37" fontId="6" fillId="0" borderId="13" xfId="0" applyNumberFormat="1" applyFont="1" applyFill="1" applyBorder="1" applyAlignment="1">
      <alignment/>
    </xf>
    <xf numFmtId="10" fontId="6" fillId="0" borderId="13" xfId="0" applyNumberFormat="1" applyFont="1" applyFill="1" applyBorder="1" applyAlignment="1">
      <alignment/>
    </xf>
    <xf numFmtId="5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5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7" fontId="5" fillId="0" borderId="0" xfId="0" applyNumberFormat="1" applyFont="1" applyFill="1" applyAlignment="1">
      <alignment/>
    </xf>
    <xf numFmtId="37" fontId="4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7" fontId="8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/>
    </xf>
    <xf numFmtId="49" fontId="0" fillId="0" borderId="0" xfId="0" applyNumberFormat="1" applyFill="1" applyAlignment="1">
      <alignment horizontal="right"/>
    </xf>
    <xf numFmtId="0" fontId="3" fillId="0" borderId="0" xfId="0" applyFont="1" applyFill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37" fontId="44" fillId="0" borderId="0" xfId="0" applyNumberFormat="1" applyFont="1" applyFill="1" applyAlignment="1">
      <alignment/>
    </xf>
    <xf numFmtId="37" fontId="6" fillId="0" borderId="13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37" fontId="7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6"/>
  <sheetViews>
    <sheetView tabSelected="1" workbookViewId="0" topLeftCell="A1">
      <selection activeCell="L64" sqref="L64"/>
    </sheetView>
  </sheetViews>
  <sheetFormatPr defaultColWidth="9.33203125" defaultRowHeight="12.75"/>
  <cols>
    <col min="1" max="1" width="5.16015625" style="1" customWidth="1"/>
    <col min="2" max="2" width="34.16015625" style="0" customWidth="1"/>
    <col min="3" max="3" width="15.33203125" style="2" bestFit="1" customWidth="1"/>
    <col min="4" max="4" width="1.0078125" style="2" customWidth="1"/>
    <col min="5" max="5" width="15" style="3" bestFit="1" customWidth="1"/>
    <col min="6" max="6" width="1.0078125" style="3" customWidth="1"/>
    <col min="7" max="7" width="15" style="3" bestFit="1" customWidth="1"/>
    <col min="8" max="8" width="7.33203125" style="3" bestFit="1" customWidth="1"/>
    <col min="9" max="9" width="17" style="3" customWidth="1"/>
    <col min="10" max="10" width="3" style="3" customWidth="1"/>
    <col min="11" max="11" width="10.66015625" style="4" bestFit="1" customWidth="1"/>
  </cols>
  <sheetData>
    <row r="1" spans="1:16" ht="19.5" customHeight="1">
      <c r="A1" s="72" t="s">
        <v>85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55"/>
      <c r="M1" s="55"/>
      <c r="N1" s="55"/>
      <c r="O1" s="55"/>
      <c r="P1" s="55"/>
    </row>
    <row r="2" spans="1:16" ht="18.75" customHeight="1">
      <c r="A2" s="72" t="s">
        <v>70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55"/>
      <c r="M2" s="55"/>
      <c r="N2" s="55"/>
      <c r="O2" s="55"/>
      <c r="P2" s="55"/>
    </row>
    <row r="3" spans="1:16" ht="18" customHeight="1">
      <c r="A3" s="72" t="s">
        <v>82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55"/>
      <c r="M3" s="55"/>
      <c r="N3" s="55"/>
      <c r="O3" s="55"/>
      <c r="P3" s="55"/>
    </row>
    <row r="4" spans="1:16" s="9" customFormat="1" ht="15.75">
      <c r="A4" s="6"/>
      <c r="B4" s="7"/>
      <c r="C4" s="7"/>
      <c r="D4" s="7"/>
      <c r="E4" s="7" t="s">
        <v>39</v>
      </c>
      <c r="F4" s="7"/>
      <c r="G4" s="7"/>
      <c r="H4" s="7"/>
      <c r="I4" s="7"/>
      <c r="J4" s="7"/>
      <c r="K4" s="7"/>
      <c r="L4" s="8"/>
      <c r="M4" s="8"/>
      <c r="N4" s="8"/>
      <c r="O4" s="8"/>
      <c r="P4" s="8"/>
    </row>
    <row r="5" spans="1:16" s="9" customFormat="1" ht="48" thickBot="1">
      <c r="A5" s="10"/>
      <c r="B5" s="11" t="s">
        <v>33</v>
      </c>
      <c r="C5" s="12" t="s">
        <v>43</v>
      </c>
      <c r="D5" s="12"/>
      <c r="E5" s="11" t="s">
        <v>110</v>
      </c>
      <c r="F5" s="11"/>
      <c r="G5" s="12" t="s">
        <v>40</v>
      </c>
      <c r="H5" s="11" t="s">
        <v>0</v>
      </c>
      <c r="I5" s="12" t="s">
        <v>41</v>
      </c>
      <c r="J5" s="11"/>
      <c r="K5" s="56" t="s">
        <v>42</v>
      </c>
      <c r="L5" s="8"/>
      <c r="M5" s="8"/>
      <c r="N5" s="8"/>
      <c r="O5" s="8"/>
      <c r="P5" s="8"/>
    </row>
    <row r="6" spans="1:16" s="9" customFormat="1" ht="15.75">
      <c r="A6" s="6"/>
      <c r="B6" s="8"/>
      <c r="C6" s="13"/>
      <c r="D6" s="13"/>
      <c r="E6" s="14"/>
      <c r="F6" s="14"/>
      <c r="G6" s="14"/>
      <c r="H6" s="15"/>
      <c r="I6" s="16"/>
      <c r="J6" s="14"/>
      <c r="K6" s="17"/>
      <c r="L6" s="8"/>
      <c r="M6" s="8"/>
      <c r="N6" s="8"/>
      <c r="O6" s="8"/>
      <c r="P6" s="8"/>
    </row>
    <row r="7" spans="1:16" s="9" customFormat="1" ht="16.5" thickBot="1">
      <c r="A7" s="18" t="s">
        <v>27</v>
      </c>
      <c r="B7" s="19"/>
      <c r="C7" s="20">
        <f>430454+1752</f>
        <v>432206</v>
      </c>
      <c r="D7" s="21"/>
      <c r="E7" s="34"/>
      <c r="F7" s="34"/>
      <c r="G7" s="34"/>
      <c r="H7" s="36"/>
      <c r="I7" s="37">
        <f>C7+E7+G7</f>
        <v>432206</v>
      </c>
      <c r="J7" s="22"/>
      <c r="K7" s="23">
        <f>I7/I7</f>
        <v>1</v>
      </c>
      <c r="L7" s="8"/>
      <c r="M7" s="8"/>
      <c r="N7" s="8"/>
      <c r="O7" s="8"/>
      <c r="P7" s="8"/>
    </row>
    <row r="8" spans="1:16" s="9" customFormat="1" ht="16.5" thickTop="1">
      <c r="A8" s="6"/>
      <c r="B8" s="8"/>
      <c r="C8" s="38"/>
      <c r="D8" s="38"/>
      <c r="E8" s="34"/>
      <c r="F8" s="34"/>
      <c r="G8" s="34"/>
      <c r="H8" s="36"/>
      <c r="I8" s="34"/>
      <c r="J8" s="14"/>
      <c r="K8" s="17"/>
      <c r="L8" s="8"/>
      <c r="M8" s="8"/>
      <c r="N8" s="8"/>
      <c r="O8" s="8"/>
      <c r="P8" s="8"/>
    </row>
    <row r="9" spans="1:16" s="9" customFormat="1" ht="15.75">
      <c r="A9" s="18" t="s">
        <v>71</v>
      </c>
      <c r="B9" s="8"/>
      <c r="C9" s="38"/>
      <c r="D9" s="38"/>
      <c r="E9" s="34"/>
      <c r="F9" s="34"/>
      <c r="G9" s="34"/>
      <c r="H9" s="36"/>
      <c r="I9" s="34"/>
      <c r="J9" s="14"/>
      <c r="K9" s="17"/>
      <c r="L9" s="8"/>
      <c r="M9" s="8"/>
      <c r="N9" s="8"/>
      <c r="O9" s="8"/>
      <c r="P9" s="8"/>
    </row>
    <row r="10" spans="1:16" s="9" customFormat="1" ht="14.25" customHeight="1">
      <c r="A10" s="18" t="s">
        <v>72</v>
      </c>
      <c r="B10" s="19"/>
      <c r="C10" s="38"/>
      <c r="D10" s="38"/>
      <c r="E10" s="34"/>
      <c r="F10" s="34"/>
      <c r="G10" s="34"/>
      <c r="H10" s="36"/>
      <c r="I10" s="34"/>
      <c r="J10" s="14"/>
      <c r="K10" s="17"/>
      <c r="L10" s="8"/>
      <c r="M10" s="8"/>
      <c r="N10" s="8"/>
      <c r="O10" s="8"/>
      <c r="P10" s="8"/>
    </row>
    <row r="11" spans="1:16" s="9" customFormat="1" ht="15.75">
      <c r="A11" s="6"/>
      <c r="B11" s="8" t="s">
        <v>79</v>
      </c>
      <c r="C11" s="39">
        <v>51419</v>
      </c>
      <c r="D11" s="39"/>
      <c r="E11" s="34"/>
      <c r="F11" s="34"/>
      <c r="G11" s="34"/>
      <c r="H11" s="36"/>
      <c r="I11" s="34">
        <f aca="true" t="shared" si="0" ref="I11:I19">C11+E11+G11</f>
        <v>51419</v>
      </c>
      <c r="J11" s="24"/>
      <c r="K11" s="23">
        <f aca="true" t="shared" si="1" ref="K11:K20">I11/$I$7</f>
        <v>0.11896873250255666</v>
      </c>
      <c r="L11" s="8"/>
      <c r="M11" s="8"/>
      <c r="N11" s="8"/>
      <c r="O11" s="8"/>
      <c r="P11" s="8"/>
    </row>
    <row r="12" spans="1:16" s="9" customFormat="1" ht="15.75">
      <c r="A12" s="6"/>
      <c r="B12" s="8" t="s">
        <v>80</v>
      </c>
      <c r="C12" s="49">
        <v>11117</v>
      </c>
      <c r="D12" s="39"/>
      <c r="E12" s="34"/>
      <c r="F12" s="34"/>
      <c r="G12" s="34"/>
      <c r="H12" s="36"/>
      <c r="I12" s="14">
        <f t="shared" si="0"/>
        <v>11117</v>
      </c>
      <c r="J12" s="24"/>
      <c r="K12" s="23">
        <f t="shared" si="1"/>
        <v>0.025721530936636695</v>
      </c>
      <c r="L12" s="8"/>
      <c r="M12" s="8"/>
      <c r="N12" s="8"/>
      <c r="O12" s="8"/>
      <c r="P12" s="8"/>
    </row>
    <row r="13" spans="1:16" s="9" customFormat="1" ht="15.75">
      <c r="A13" s="6"/>
      <c r="B13" s="8" t="s">
        <v>81</v>
      </c>
      <c r="C13" s="49">
        <v>24869</v>
      </c>
      <c r="D13" s="39"/>
      <c r="E13" s="34"/>
      <c r="F13" s="34"/>
      <c r="G13" s="34"/>
      <c r="H13" s="36"/>
      <c r="I13" s="14">
        <f t="shared" si="0"/>
        <v>24869</v>
      </c>
      <c r="J13" s="24"/>
      <c r="K13" s="23">
        <f t="shared" si="1"/>
        <v>0.05753969172107745</v>
      </c>
      <c r="L13" s="8"/>
      <c r="M13" s="8"/>
      <c r="N13" s="8"/>
      <c r="O13" s="8"/>
      <c r="P13" s="8"/>
    </row>
    <row r="14" spans="1:16" s="9" customFormat="1" ht="15.75">
      <c r="A14" s="6"/>
      <c r="B14" s="8" t="s">
        <v>2</v>
      </c>
      <c r="C14" s="49">
        <v>120125</v>
      </c>
      <c r="D14" s="49"/>
      <c r="E14" s="14"/>
      <c r="F14" s="14"/>
      <c r="G14" s="14"/>
      <c r="H14" s="15"/>
      <c r="I14" s="14">
        <f t="shared" si="0"/>
        <v>120125</v>
      </c>
      <c r="J14" s="25"/>
      <c r="K14" s="23">
        <f t="shared" si="1"/>
        <v>0.277934596002832</v>
      </c>
      <c r="L14" s="8"/>
      <c r="M14" s="8"/>
      <c r="N14" s="8"/>
      <c r="O14" s="8"/>
      <c r="P14" s="8"/>
    </row>
    <row r="15" spans="1:16" s="9" customFormat="1" ht="15.75">
      <c r="A15" s="26"/>
      <c r="B15" s="8" t="s">
        <v>12</v>
      </c>
      <c r="C15" s="49">
        <v>25490</v>
      </c>
      <c r="D15" s="49"/>
      <c r="E15" s="14"/>
      <c r="F15" s="14"/>
      <c r="G15" s="14"/>
      <c r="H15" s="15"/>
      <c r="I15" s="14">
        <f t="shared" si="0"/>
        <v>25490</v>
      </c>
      <c r="J15" s="25"/>
      <c r="K15" s="23">
        <f t="shared" si="1"/>
        <v>0.05897650657325442</v>
      </c>
      <c r="L15" s="8"/>
      <c r="M15" s="8"/>
      <c r="N15" s="8"/>
      <c r="O15" s="8"/>
      <c r="P15" s="8"/>
    </row>
    <row r="16" spans="1:16" s="9" customFormat="1" ht="15.75">
      <c r="A16" s="6"/>
      <c r="B16" s="8" t="s">
        <v>44</v>
      </c>
      <c r="C16" s="49">
        <v>15980</v>
      </c>
      <c r="D16" s="50"/>
      <c r="E16" s="14"/>
      <c r="F16" s="51"/>
      <c r="G16" s="14"/>
      <c r="H16" s="15"/>
      <c r="I16" s="14">
        <f t="shared" si="0"/>
        <v>15980</v>
      </c>
      <c r="J16" s="25"/>
      <c r="K16" s="23">
        <f t="shared" si="1"/>
        <v>0.03697311004474718</v>
      </c>
      <c r="L16" s="8"/>
      <c r="M16" s="8"/>
      <c r="N16" s="8"/>
      <c r="O16" s="8"/>
      <c r="P16" s="8"/>
    </row>
    <row r="17" spans="1:16" s="9" customFormat="1" ht="15.75">
      <c r="A17" s="6"/>
      <c r="B17" s="8" t="s">
        <v>34</v>
      </c>
      <c r="C17" s="49">
        <v>150240</v>
      </c>
      <c r="D17" s="50"/>
      <c r="E17" s="51"/>
      <c r="F17" s="51"/>
      <c r="G17" s="51"/>
      <c r="H17" s="15"/>
      <c r="I17" s="14">
        <f t="shared" si="0"/>
        <v>150240</v>
      </c>
      <c r="J17" s="25"/>
      <c r="K17" s="23">
        <f t="shared" si="1"/>
        <v>0.3476120183431049</v>
      </c>
      <c r="L17" s="8"/>
      <c r="M17" s="8"/>
      <c r="N17" s="8"/>
      <c r="O17" s="8"/>
      <c r="P17" s="8"/>
    </row>
    <row r="18" spans="1:16" s="9" customFormat="1" ht="15.75">
      <c r="A18" s="6"/>
      <c r="B18" s="8" t="s">
        <v>78</v>
      </c>
      <c r="C18" s="49">
        <v>5400</v>
      </c>
      <c r="D18" s="50"/>
      <c r="E18" s="47">
        <v>-5400</v>
      </c>
      <c r="F18" s="51"/>
      <c r="G18" s="51"/>
      <c r="H18" s="15" t="s">
        <v>63</v>
      </c>
      <c r="I18" s="14">
        <f t="shared" si="0"/>
        <v>0</v>
      </c>
      <c r="J18" s="25"/>
      <c r="K18" s="23">
        <f t="shared" si="1"/>
        <v>0</v>
      </c>
      <c r="L18" s="8"/>
      <c r="M18" s="8"/>
      <c r="N18" s="8"/>
      <c r="O18" s="8"/>
      <c r="P18" s="8"/>
    </row>
    <row r="19" spans="1:16" s="9" customFormat="1" ht="15.75">
      <c r="A19" s="6"/>
      <c r="B19" s="8" t="s">
        <v>52</v>
      </c>
      <c r="C19" s="39"/>
      <c r="D19" s="21"/>
      <c r="E19" s="70">
        <v>-28400</v>
      </c>
      <c r="F19" s="47"/>
      <c r="G19" s="42"/>
      <c r="H19" s="36" t="s">
        <v>51</v>
      </c>
      <c r="I19" s="14">
        <f t="shared" si="0"/>
        <v>-28400</v>
      </c>
      <c r="J19" s="25"/>
      <c r="K19" s="23">
        <f t="shared" si="1"/>
        <v>-0.0657094070882866</v>
      </c>
      <c r="L19" s="8"/>
      <c r="M19" s="8"/>
      <c r="N19" s="8"/>
      <c r="O19" s="8"/>
      <c r="P19" s="8"/>
    </row>
    <row r="20" spans="1:16" s="9" customFormat="1" ht="15.75">
      <c r="A20" s="18" t="s">
        <v>11</v>
      </c>
      <c r="B20" s="19"/>
      <c r="C20" s="35">
        <f>SUM(C11:C19)</f>
        <v>404640</v>
      </c>
      <c r="D20" s="21"/>
      <c r="E20" s="41">
        <f>SUM(E11:E19)</f>
        <v>-33800</v>
      </c>
      <c r="F20" s="47"/>
      <c r="G20" s="41">
        <f>SUM(G11:G17)</f>
        <v>0</v>
      </c>
      <c r="H20" s="40"/>
      <c r="I20" s="41">
        <f>SUM(I11:I19)</f>
        <v>370840</v>
      </c>
      <c r="J20" s="25"/>
      <c r="K20" s="27">
        <f t="shared" si="1"/>
        <v>0.8580167790359227</v>
      </c>
      <c r="L20" s="8"/>
      <c r="M20" s="8"/>
      <c r="N20" s="8"/>
      <c r="O20" s="8"/>
      <c r="P20" s="8"/>
    </row>
    <row r="21" spans="1:16" s="9" customFormat="1" ht="15.75">
      <c r="A21" s="6"/>
      <c r="B21" s="8"/>
      <c r="C21" s="39"/>
      <c r="D21" s="21"/>
      <c r="E21" s="34"/>
      <c r="F21" s="47"/>
      <c r="G21" s="34"/>
      <c r="H21" s="36"/>
      <c r="I21" s="34"/>
      <c r="J21" s="25"/>
      <c r="K21" s="23"/>
      <c r="L21" s="8"/>
      <c r="M21" s="8"/>
      <c r="N21" s="8"/>
      <c r="O21" s="8"/>
      <c r="P21" s="8"/>
    </row>
    <row r="22" spans="1:16" s="9" customFormat="1" ht="15.75">
      <c r="A22" s="18" t="s">
        <v>73</v>
      </c>
      <c r="B22" s="19"/>
      <c r="C22" s="39"/>
      <c r="D22" s="21"/>
      <c r="E22" s="34"/>
      <c r="F22" s="34"/>
      <c r="G22" s="34"/>
      <c r="H22" s="36"/>
      <c r="I22" s="34"/>
      <c r="J22" s="25"/>
      <c r="K22" s="23"/>
      <c r="L22" s="8"/>
      <c r="M22" s="8"/>
      <c r="N22" s="8"/>
      <c r="O22" s="8"/>
      <c r="P22" s="8"/>
    </row>
    <row r="23" spans="1:16" s="9" customFormat="1" ht="15.75">
      <c r="A23" s="6"/>
      <c r="B23" s="8" t="s">
        <v>13</v>
      </c>
      <c r="C23" s="39">
        <v>198249</v>
      </c>
      <c r="D23" s="39"/>
      <c r="E23" s="34"/>
      <c r="F23" s="34"/>
      <c r="G23" s="34"/>
      <c r="H23" s="38"/>
      <c r="I23" s="34">
        <f aca="true" t="shared" si="2" ref="I23:I49">C23+E23+G23</f>
        <v>198249</v>
      </c>
      <c r="J23" s="24"/>
      <c r="K23" s="23">
        <f aca="true" t="shared" si="3" ref="K23:K50">I23/$I$7</f>
        <v>0.4586909945720328</v>
      </c>
      <c r="L23" s="8"/>
      <c r="M23" s="8"/>
      <c r="N23" s="8"/>
      <c r="O23" s="8"/>
      <c r="P23" s="8"/>
    </row>
    <row r="24" spans="1:16" s="9" customFormat="1" ht="15.75">
      <c r="A24" s="6"/>
      <c r="B24" s="8" t="s">
        <v>83</v>
      </c>
      <c r="C24" s="49">
        <v>-36355</v>
      </c>
      <c r="D24" s="39"/>
      <c r="E24" s="34"/>
      <c r="F24" s="34"/>
      <c r="G24" s="34"/>
      <c r="H24" s="38"/>
      <c r="I24" s="14">
        <f t="shared" si="2"/>
        <v>-36355</v>
      </c>
      <c r="J24" s="24"/>
      <c r="K24" s="23">
        <f t="shared" si="3"/>
        <v>-0.08411498220755843</v>
      </c>
      <c r="L24" s="8"/>
      <c r="M24" s="8"/>
      <c r="N24" s="8"/>
      <c r="O24" s="8"/>
      <c r="P24" s="8"/>
    </row>
    <row r="25" spans="1:16" s="9" customFormat="1" ht="15.75">
      <c r="A25" s="6"/>
      <c r="B25" s="8" t="s">
        <v>54</v>
      </c>
      <c r="C25" s="49">
        <v>9129</v>
      </c>
      <c r="D25" s="49"/>
      <c r="E25" s="14"/>
      <c r="F25" s="14"/>
      <c r="G25" s="14"/>
      <c r="H25" s="13"/>
      <c r="I25" s="14">
        <f t="shared" si="2"/>
        <v>9129</v>
      </c>
      <c r="J25" s="24"/>
      <c r="K25" s="23">
        <f t="shared" si="3"/>
        <v>0.021121872440456633</v>
      </c>
      <c r="L25" s="8"/>
      <c r="M25" s="8"/>
      <c r="N25" s="8"/>
      <c r="O25" s="8"/>
      <c r="P25" s="8"/>
    </row>
    <row r="26" spans="1:16" s="9" customFormat="1" ht="15.75">
      <c r="A26" s="6"/>
      <c r="B26" s="8" t="s">
        <v>60</v>
      </c>
      <c r="C26" s="49">
        <v>4005</v>
      </c>
      <c r="D26" s="49"/>
      <c r="E26" s="34">
        <v>-4005</v>
      </c>
      <c r="F26" s="14"/>
      <c r="G26" s="14"/>
      <c r="H26" s="13" t="s">
        <v>10</v>
      </c>
      <c r="I26" s="14">
        <f t="shared" si="2"/>
        <v>0</v>
      </c>
      <c r="J26" s="24"/>
      <c r="K26" s="23">
        <f t="shared" si="3"/>
        <v>0</v>
      </c>
      <c r="L26" s="8"/>
      <c r="M26" s="8"/>
      <c r="N26" s="8"/>
      <c r="O26" s="8"/>
      <c r="P26" s="8"/>
    </row>
    <row r="27" spans="1:16" s="9" customFormat="1" ht="15.75">
      <c r="A27" s="6"/>
      <c r="B27" s="8" t="s">
        <v>61</v>
      </c>
      <c r="C27" s="49">
        <v>2580</v>
      </c>
      <c r="D27" s="49"/>
      <c r="E27" s="14">
        <v>-2580</v>
      </c>
      <c r="F27" s="14"/>
      <c r="G27" s="14"/>
      <c r="H27" s="13" t="s">
        <v>10</v>
      </c>
      <c r="I27" s="14">
        <f t="shared" si="2"/>
        <v>0</v>
      </c>
      <c r="J27" s="24"/>
      <c r="K27" s="23">
        <f t="shared" si="3"/>
        <v>0</v>
      </c>
      <c r="L27" s="8"/>
      <c r="M27" s="8"/>
      <c r="N27" s="8"/>
      <c r="O27" s="8"/>
      <c r="P27" s="8"/>
    </row>
    <row r="28" spans="1:16" s="9" customFormat="1" ht="15.75">
      <c r="A28" s="6"/>
      <c r="B28" s="8" t="s">
        <v>62</v>
      </c>
      <c r="C28" s="49">
        <v>10312</v>
      </c>
      <c r="D28" s="49"/>
      <c r="E28" s="14">
        <v>-10312</v>
      </c>
      <c r="F28" s="14"/>
      <c r="G28" s="14"/>
      <c r="H28" s="13" t="s">
        <v>53</v>
      </c>
      <c r="I28" s="14">
        <f t="shared" si="2"/>
        <v>0</v>
      </c>
      <c r="J28" s="24"/>
      <c r="K28" s="23">
        <f t="shared" si="3"/>
        <v>0</v>
      </c>
      <c r="L28" s="8"/>
      <c r="M28" s="8"/>
      <c r="N28" s="8"/>
      <c r="O28" s="8"/>
      <c r="P28" s="8"/>
    </row>
    <row r="29" spans="1:16" s="9" customFormat="1" ht="15.75">
      <c r="A29" s="6"/>
      <c r="B29" s="8" t="s">
        <v>84</v>
      </c>
      <c r="C29" s="49">
        <v>3010</v>
      </c>
      <c r="D29" s="49"/>
      <c r="E29" s="14"/>
      <c r="F29" s="14"/>
      <c r="G29" s="14"/>
      <c r="H29" s="13"/>
      <c r="I29" s="14">
        <f t="shared" si="2"/>
        <v>3010</v>
      </c>
      <c r="J29" s="24"/>
      <c r="K29" s="23">
        <f t="shared" si="3"/>
        <v>0.006964271666751503</v>
      </c>
      <c r="L29" s="8"/>
      <c r="M29" s="8"/>
      <c r="N29" s="8"/>
      <c r="O29" s="8"/>
      <c r="P29" s="8"/>
    </row>
    <row r="30" spans="1:16" s="9" customFormat="1" ht="15.75">
      <c r="A30" s="6"/>
      <c r="B30" s="8" t="s">
        <v>36</v>
      </c>
      <c r="C30" s="49">
        <v>65000</v>
      </c>
      <c r="D30" s="49"/>
      <c r="E30" s="14">
        <v>-65000</v>
      </c>
      <c r="F30" s="14"/>
      <c r="G30" s="14"/>
      <c r="H30" s="13" t="s">
        <v>64</v>
      </c>
      <c r="I30" s="14">
        <f t="shared" si="2"/>
        <v>0</v>
      </c>
      <c r="J30" s="24"/>
      <c r="K30" s="23">
        <f t="shared" si="3"/>
        <v>0</v>
      </c>
      <c r="L30" s="8"/>
      <c r="M30" s="8"/>
      <c r="N30" s="8"/>
      <c r="O30" s="8"/>
      <c r="P30" s="8"/>
    </row>
    <row r="31" spans="1:16" s="9" customFormat="1" ht="15.75">
      <c r="A31" s="6"/>
      <c r="B31" s="8" t="s">
        <v>14</v>
      </c>
      <c r="C31" s="49">
        <v>98000</v>
      </c>
      <c r="D31" s="49"/>
      <c r="E31" s="14">
        <v>-24612</v>
      </c>
      <c r="F31" s="14"/>
      <c r="G31" s="14"/>
      <c r="H31" s="15" t="s">
        <v>1</v>
      </c>
      <c r="I31" s="14">
        <f t="shared" si="2"/>
        <v>73388</v>
      </c>
      <c r="J31" s="24"/>
      <c r="K31" s="23">
        <f t="shared" si="3"/>
        <v>0.16979866082377384</v>
      </c>
      <c r="L31" s="8"/>
      <c r="M31" s="8"/>
      <c r="N31" s="8"/>
      <c r="O31" s="8"/>
      <c r="P31" s="8"/>
    </row>
    <row r="32" spans="1:16" s="9" customFormat="1" ht="15.75">
      <c r="A32" s="6"/>
      <c r="B32" s="8" t="s">
        <v>15</v>
      </c>
      <c r="C32" s="49">
        <v>18340</v>
      </c>
      <c r="D32" s="49"/>
      <c r="E32" s="14">
        <v>-997</v>
      </c>
      <c r="F32" s="14"/>
      <c r="G32" s="14"/>
      <c r="H32" s="15" t="s">
        <v>59</v>
      </c>
      <c r="I32" s="14">
        <f t="shared" si="2"/>
        <v>17343</v>
      </c>
      <c r="J32" s="25"/>
      <c r="K32" s="23">
        <f t="shared" si="3"/>
        <v>0.040126698842681496</v>
      </c>
      <c r="L32" s="8"/>
      <c r="M32" s="8"/>
      <c r="N32" s="8"/>
      <c r="O32" s="8"/>
      <c r="P32" s="8"/>
    </row>
    <row r="33" spans="1:16" s="9" customFormat="1" ht="31.5">
      <c r="A33" s="6"/>
      <c r="B33" s="8" t="s">
        <v>55</v>
      </c>
      <c r="C33" s="49">
        <v>16420</v>
      </c>
      <c r="D33" s="49"/>
      <c r="E33" s="14">
        <v>-15200</v>
      </c>
      <c r="F33" s="14"/>
      <c r="G33" s="14"/>
      <c r="H33" s="15" t="s">
        <v>88</v>
      </c>
      <c r="I33" s="14">
        <f t="shared" si="2"/>
        <v>1220</v>
      </c>
      <c r="J33" s="25"/>
      <c r="K33" s="23">
        <f t="shared" si="3"/>
        <v>0.002822728050975692</v>
      </c>
      <c r="L33" s="8"/>
      <c r="M33" s="8"/>
      <c r="N33" s="8"/>
      <c r="O33" s="8"/>
      <c r="P33" s="8"/>
    </row>
    <row r="34" spans="1:16" s="9" customFormat="1" ht="15.75">
      <c r="A34" s="6"/>
      <c r="B34" s="8" t="s">
        <v>56</v>
      </c>
      <c r="C34" s="49">
        <v>25600</v>
      </c>
      <c r="D34" s="49"/>
      <c r="E34" s="14">
        <v>-1600</v>
      </c>
      <c r="F34" s="14"/>
      <c r="G34" s="14"/>
      <c r="H34" s="15" t="s">
        <v>89</v>
      </c>
      <c r="I34" s="14">
        <f t="shared" si="2"/>
        <v>24000</v>
      </c>
      <c r="J34" s="25"/>
      <c r="K34" s="23">
        <f t="shared" si="3"/>
        <v>0.05552907641263657</v>
      </c>
      <c r="L34" s="8"/>
      <c r="M34" s="8"/>
      <c r="N34" s="8"/>
      <c r="O34" s="8"/>
      <c r="P34" s="8"/>
    </row>
    <row r="35" spans="1:16" s="9" customFormat="1" ht="15.75">
      <c r="A35" s="6"/>
      <c r="B35" s="8" t="s">
        <v>57</v>
      </c>
      <c r="C35" s="49">
        <v>42000</v>
      </c>
      <c r="D35" s="49"/>
      <c r="E35" s="14">
        <v>-42000</v>
      </c>
      <c r="F35" s="14"/>
      <c r="G35" s="14"/>
      <c r="H35" s="15" t="s">
        <v>89</v>
      </c>
      <c r="I35" s="14">
        <f t="shared" si="2"/>
        <v>0</v>
      </c>
      <c r="J35" s="25"/>
      <c r="K35" s="23">
        <f t="shared" si="3"/>
        <v>0</v>
      </c>
      <c r="L35" s="8"/>
      <c r="M35" s="8"/>
      <c r="N35" s="8"/>
      <c r="O35" s="8"/>
      <c r="P35" s="8"/>
    </row>
    <row r="36" spans="1:16" s="9" customFormat="1" ht="15.75">
      <c r="A36" s="6"/>
      <c r="B36" s="8" t="s">
        <v>3</v>
      </c>
      <c r="C36" s="49">
        <v>23789</v>
      </c>
      <c r="D36" s="49"/>
      <c r="E36" s="14">
        <v>7000</v>
      </c>
      <c r="F36" s="14"/>
      <c r="G36" s="14"/>
      <c r="H36" s="15" t="s">
        <v>90</v>
      </c>
      <c r="I36" s="14">
        <f t="shared" si="2"/>
        <v>30789</v>
      </c>
      <c r="J36" s="25"/>
      <c r="K36" s="23">
        <f t="shared" si="3"/>
        <v>0.07123686390286113</v>
      </c>
      <c r="L36" s="8"/>
      <c r="M36" s="8"/>
      <c r="N36" s="8"/>
      <c r="O36" s="8"/>
      <c r="P36" s="8"/>
    </row>
    <row r="37" spans="1:16" s="9" customFormat="1" ht="15.75">
      <c r="A37" s="6"/>
      <c r="B37" s="8" t="s">
        <v>16</v>
      </c>
      <c r="C37" s="49">
        <v>11125</v>
      </c>
      <c r="D37" s="49"/>
      <c r="E37" s="14"/>
      <c r="F37" s="14"/>
      <c r="G37" s="14"/>
      <c r="H37" s="15"/>
      <c r="I37" s="14">
        <f t="shared" si="2"/>
        <v>11125</v>
      </c>
      <c r="J37" s="25"/>
      <c r="K37" s="23">
        <f t="shared" si="3"/>
        <v>0.025740040628774243</v>
      </c>
      <c r="L37" s="8"/>
      <c r="M37" s="8"/>
      <c r="N37" s="8"/>
      <c r="O37" s="8"/>
      <c r="P37" s="8"/>
    </row>
    <row r="38" spans="1:11" s="8" customFormat="1" ht="15.75">
      <c r="A38" s="6"/>
      <c r="B38" s="8" t="s">
        <v>17</v>
      </c>
      <c r="C38" s="49">
        <v>9671</v>
      </c>
      <c r="D38" s="49"/>
      <c r="E38" s="14"/>
      <c r="F38" s="14"/>
      <c r="G38" s="14"/>
      <c r="H38" s="15"/>
      <c r="I38" s="14">
        <f t="shared" si="2"/>
        <v>9671</v>
      </c>
      <c r="J38" s="25"/>
      <c r="K38" s="23">
        <f t="shared" si="3"/>
        <v>0.022375904082775344</v>
      </c>
    </row>
    <row r="39" spans="1:11" s="8" customFormat="1" ht="15.75">
      <c r="A39" s="6"/>
      <c r="B39" s="8" t="s">
        <v>18</v>
      </c>
      <c r="C39" s="49">
        <v>38900</v>
      </c>
      <c r="D39" s="49"/>
      <c r="E39" s="14">
        <v>-25140</v>
      </c>
      <c r="F39" s="14"/>
      <c r="G39" s="14"/>
      <c r="H39" s="15" t="s">
        <v>7</v>
      </c>
      <c r="I39" s="14">
        <f t="shared" si="2"/>
        <v>13760</v>
      </c>
      <c r="J39" s="25"/>
      <c r="K39" s="23">
        <f t="shared" si="3"/>
        <v>0.031836670476578295</v>
      </c>
    </row>
    <row r="40" spans="1:11" s="8" customFormat="1" ht="15.75">
      <c r="A40" s="26"/>
      <c r="B40" s="8" t="s">
        <v>28</v>
      </c>
      <c r="C40" s="49">
        <v>22140</v>
      </c>
      <c r="D40" s="49"/>
      <c r="E40" s="14">
        <v>-7664</v>
      </c>
      <c r="F40" s="14"/>
      <c r="G40" s="14"/>
      <c r="H40" s="15" t="s">
        <v>91</v>
      </c>
      <c r="I40" s="14">
        <f t="shared" si="2"/>
        <v>14476</v>
      </c>
      <c r="J40" s="25"/>
      <c r="K40" s="23">
        <f t="shared" si="3"/>
        <v>0.03349328792288862</v>
      </c>
    </row>
    <row r="41" spans="1:11" s="8" customFormat="1" ht="15.75">
      <c r="A41" s="6"/>
      <c r="B41" s="8" t="s">
        <v>19</v>
      </c>
      <c r="C41" s="49">
        <v>6500</v>
      </c>
      <c r="D41" s="49"/>
      <c r="E41" s="14">
        <v>-1175</v>
      </c>
      <c r="F41" s="14"/>
      <c r="G41" s="14"/>
      <c r="H41" s="15" t="s">
        <v>9</v>
      </c>
      <c r="I41" s="14">
        <f t="shared" si="2"/>
        <v>5325</v>
      </c>
      <c r="J41" s="25"/>
      <c r="K41" s="23">
        <f t="shared" si="3"/>
        <v>0.012320513829053739</v>
      </c>
    </row>
    <row r="42" spans="1:11" s="8" customFormat="1" ht="15.75">
      <c r="A42" s="6"/>
      <c r="B42" s="8" t="s">
        <v>45</v>
      </c>
      <c r="C42" s="49">
        <v>2100</v>
      </c>
      <c r="D42" s="49"/>
      <c r="E42" s="14">
        <v>-1500</v>
      </c>
      <c r="F42" s="14"/>
      <c r="G42" s="14"/>
      <c r="H42" s="15" t="s">
        <v>23</v>
      </c>
      <c r="I42" s="14">
        <f t="shared" si="2"/>
        <v>600</v>
      </c>
      <c r="J42" s="25"/>
      <c r="K42" s="23">
        <f t="shared" si="3"/>
        <v>0.0013882269103159142</v>
      </c>
    </row>
    <row r="43" spans="1:11" s="8" customFormat="1" ht="15.75">
      <c r="A43" s="6"/>
      <c r="B43" s="8" t="s">
        <v>67</v>
      </c>
      <c r="C43" s="49">
        <v>25650</v>
      </c>
      <c r="D43" s="49"/>
      <c r="E43" s="14">
        <v>-23250</v>
      </c>
      <c r="F43" s="14"/>
      <c r="G43" s="14"/>
      <c r="H43" s="15" t="s">
        <v>37</v>
      </c>
      <c r="I43" s="14">
        <f t="shared" si="2"/>
        <v>2400</v>
      </c>
      <c r="J43" s="25"/>
      <c r="K43" s="23">
        <f t="shared" si="3"/>
        <v>0.005552907641263657</v>
      </c>
    </row>
    <row r="44" spans="1:11" s="8" customFormat="1" ht="15.75">
      <c r="A44" s="6"/>
      <c r="B44" s="8" t="s">
        <v>65</v>
      </c>
      <c r="C44" s="49">
        <v>18240</v>
      </c>
      <c r="D44" s="49"/>
      <c r="E44" s="14">
        <v>-15140</v>
      </c>
      <c r="F44" s="14"/>
      <c r="G44" s="14"/>
      <c r="H44" s="15" t="s">
        <v>92</v>
      </c>
      <c r="I44" s="14">
        <f t="shared" si="2"/>
        <v>3100</v>
      </c>
      <c r="J44" s="25"/>
      <c r="K44" s="23">
        <f t="shared" si="3"/>
        <v>0.00717250570329889</v>
      </c>
    </row>
    <row r="45" spans="1:11" s="8" customFormat="1" ht="15.75">
      <c r="A45" s="6"/>
      <c r="B45" s="8" t="s">
        <v>66</v>
      </c>
      <c r="C45" s="49">
        <v>9400</v>
      </c>
      <c r="D45" s="49"/>
      <c r="E45" s="14">
        <v>-4800</v>
      </c>
      <c r="F45" s="14"/>
      <c r="G45" s="14"/>
      <c r="H45" s="15" t="s">
        <v>53</v>
      </c>
      <c r="I45" s="14">
        <f t="shared" si="2"/>
        <v>4600</v>
      </c>
      <c r="J45" s="25"/>
      <c r="K45" s="23">
        <f t="shared" si="3"/>
        <v>0.010643072979088675</v>
      </c>
    </row>
    <row r="46" spans="1:16" s="9" customFormat="1" ht="15.75">
      <c r="A46" s="6"/>
      <c r="B46" s="8" t="s">
        <v>20</v>
      </c>
      <c r="C46" s="49">
        <v>38000</v>
      </c>
      <c r="D46" s="49"/>
      <c r="E46" s="14">
        <v>-22369</v>
      </c>
      <c r="F46" s="14"/>
      <c r="G46" s="14"/>
      <c r="H46" s="15" t="s">
        <v>24</v>
      </c>
      <c r="I46" s="14">
        <f t="shared" si="2"/>
        <v>15631</v>
      </c>
      <c r="J46" s="25"/>
      <c r="K46" s="23">
        <f t="shared" si="3"/>
        <v>0.03616562472524676</v>
      </c>
      <c r="L46" s="8"/>
      <c r="M46" s="8"/>
      <c r="N46" s="8"/>
      <c r="O46" s="8"/>
      <c r="P46" s="8"/>
    </row>
    <row r="47" spans="1:16" s="9" customFormat="1" ht="15.75">
      <c r="A47" s="6"/>
      <c r="B47" s="8" t="s">
        <v>21</v>
      </c>
      <c r="C47" s="49">
        <v>450</v>
      </c>
      <c r="D47" s="49"/>
      <c r="E47" s="14">
        <v>-450</v>
      </c>
      <c r="F47" s="51"/>
      <c r="G47" s="14"/>
      <c r="H47" s="15" t="s">
        <v>25</v>
      </c>
      <c r="I47" s="14">
        <f t="shared" si="2"/>
        <v>0</v>
      </c>
      <c r="J47" s="25"/>
      <c r="K47" s="23">
        <f t="shared" si="3"/>
        <v>0</v>
      </c>
      <c r="L47" s="8"/>
      <c r="M47" s="8"/>
      <c r="N47" s="8"/>
      <c r="O47" s="8"/>
      <c r="P47" s="8"/>
    </row>
    <row r="48" spans="1:16" s="9" customFormat="1" ht="15.75">
      <c r="A48" s="6"/>
      <c r="B48" s="8" t="s">
        <v>22</v>
      </c>
      <c r="C48" s="49">
        <v>28400</v>
      </c>
      <c r="D48" s="50"/>
      <c r="E48" s="14"/>
      <c r="F48" s="51"/>
      <c r="G48" s="14"/>
      <c r="H48" s="15"/>
      <c r="I48" s="14">
        <f t="shared" si="2"/>
        <v>28400</v>
      </c>
      <c r="J48" s="25"/>
      <c r="K48" s="23">
        <f t="shared" si="3"/>
        <v>0.0657094070882866</v>
      </c>
      <c r="L48" s="8"/>
      <c r="M48" s="8"/>
      <c r="N48" s="8"/>
      <c r="O48" s="8"/>
      <c r="P48" s="8"/>
    </row>
    <row r="49" spans="1:16" s="9" customFormat="1" ht="15.75">
      <c r="A49" s="6"/>
      <c r="B49" s="8" t="s">
        <v>29</v>
      </c>
      <c r="C49" s="49">
        <v>36900</v>
      </c>
      <c r="D49" s="50"/>
      <c r="E49" s="14">
        <v>-25480</v>
      </c>
      <c r="F49" s="51"/>
      <c r="G49" s="14"/>
      <c r="H49" s="15" t="s">
        <v>35</v>
      </c>
      <c r="I49" s="14">
        <f t="shared" si="2"/>
        <v>11420</v>
      </c>
      <c r="J49" s="25"/>
      <c r="K49" s="23">
        <f t="shared" si="3"/>
        <v>0.026422585526346232</v>
      </c>
      <c r="L49" s="8"/>
      <c r="M49" s="8"/>
      <c r="N49" s="8"/>
      <c r="O49" s="8"/>
      <c r="P49" s="8"/>
    </row>
    <row r="50" spans="1:16" s="9" customFormat="1" ht="15" customHeight="1">
      <c r="A50" s="18" t="s">
        <v>30</v>
      </c>
      <c r="B50" s="19"/>
      <c r="C50" s="35">
        <f>SUM(C23:C49)</f>
        <v>727555</v>
      </c>
      <c r="D50" s="21"/>
      <c r="E50" s="35">
        <f>SUM(E23:E49)</f>
        <v>-286274</v>
      </c>
      <c r="F50" s="21"/>
      <c r="G50" s="35">
        <f>SUM(G23:G49)</f>
        <v>0</v>
      </c>
      <c r="H50" s="21"/>
      <c r="I50" s="35">
        <f>SUM(I23:I49)</f>
        <v>441281</v>
      </c>
      <c r="J50" s="28"/>
      <c r="K50" s="27">
        <f t="shared" si="3"/>
        <v>1.0209969320185281</v>
      </c>
      <c r="L50" s="8"/>
      <c r="M50" s="8"/>
      <c r="N50" s="8"/>
      <c r="O50" s="8"/>
      <c r="P50" s="8"/>
    </row>
    <row r="51" spans="1:16" s="9" customFormat="1" ht="15" customHeight="1">
      <c r="A51" s="6"/>
      <c r="B51" s="19"/>
      <c r="C51" s="35"/>
      <c r="D51" s="21"/>
      <c r="E51" s="35"/>
      <c r="F51" s="21"/>
      <c r="G51" s="35"/>
      <c r="H51" s="21"/>
      <c r="I51" s="35"/>
      <c r="J51" s="28"/>
      <c r="K51" s="27"/>
      <c r="L51" s="8"/>
      <c r="M51" s="8"/>
      <c r="N51" s="8"/>
      <c r="O51" s="8"/>
      <c r="P51" s="8"/>
    </row>
    <row r="52" spans="1:16" s="9" customFormat="1" ht="15" customHeight="1">
      <c r="A52" s="18" t="s">
        <v>74</v>
      </c>
      <c r="B52" s="19"/>
      <c r="C52" s="35">
        <f>C20+C50</f>
        <v>1132195</v>
      </c>
      <c r="D52" s="21"/>
      <c r="E52" s="35">
        <f>E20+E50</f>
        <v>-320074</v>
      </c>
      <c r="F52" s="21"/>
      <c r="G52" s="35">
        <f>G20+G50</f>
        <v>0</v>
      </c>
      <c r="H52" s="21"/>
      <c r="I52" s="35">
        <f>I20+I50</f>
        <v>812121</v>
      </c>
      <c r="J52" s="28"/>
      <c r="K52" s="27">
        <f>K20+K50</f>
        <v>1.879013711054451</v>
      </c>
      <c r="L52" s="8"/>
      <c r="M52" s="8"/>
      <c r="N52" s="8"/>
      <c r="O52" s="8"/>
      <c r="P52" s="8"/>
    </row>
    <row r="53" spans="1:16" s="9" customFormat="1" ht="15" customHeight="1">
      <c r="A53" s="6"/>
      <c r="B53" s="19"/>
      <c r="C53" s="28"/>
      <c r="D53" s="28"/>
      <c r="E53" s="28"/>
      <c r="F53" s="28"/>
      <c r="G53" s="28"/>
      <c r="H53" s="28"/>
      <c r="I53" s="28"/>
      <c r="J53" s="28"/>
      <c r="K53" s="29"/>
      <c r="L53" s="8"/>
      <c r="M53" s="8"/>
      <c r="N53" s="8"/>
      <c r="O53" s="8"/>
      <c r="P53" s="8"/>
    </row>
    <row r="54" spans="1:16" s="9" customFormat="1" ht="15" customHeight="1" thickBot="1">
      <c r="A54" s="18" t="s">
        <v>75</v>
      </c>
      <c r="B54" s="19"/>
      <c r="C54" s="30">
        <f>C52/C7</f>
        <v>2.619572611208544</v>
      </c>
      <c r="D54" s="30"/>
      <c r="E54" s="46">
        <f>(C52+E52)/(C7+E7)</f>
        <v>1.879013711054451</v>
      </c>
      <c r="F54" s="30"/>
      <c r="G54" s="31"/>
      <c r="H54" s="31"/>
      <c r="I54" s="32">
        <f>I52/I7</f>
        <v>1.879013711054451</v>
      </c>
      <c r="J54" s="30"/>
      <c r="K54" s="23"/>
      <c r="L54" s="8"/>
      <c r="M54" s="8"/>
      <c r="N54" s="8"/>
      <c r="O54" s="8"/>
      <c r="P54" s="8"/>
    </row>
    <row r="55" spans="1:16" s="9" customFormat="1" ht="15" customHeight="1" thickTop="1">
      <c r="A55" s="18"/>
      <c r="B55" s="19"/>
      <c r="C55" s="30"/>
      <c r="D55" s="30"/>
      <c r="E55" s="31"/>
      <c r="F55" s="48"/>
      <c r="G55" s="31"/>
      <c r="H55" s="31"/>
      <c r="I55" s="33"/>
      <c r="J55" s="30"/>
      <c r="K55" s="23"/>
      <c r="L55" s="8"/>
      <c r="M55" s="8"/>
      <c r="N55" s="8"/>
      <c r="O55" s="8"/>
      <c r="P55" s="8"/>
    </row>
    <row r="56" spans="1:16" s="9" customFormat="1" ht="15" customHeight="1">
      <c r="A56" s="18"/>
      <c r="B56" s="8" t="s">
        <v>50</v>
      </c>
      <c r="C56" s="53"/>
      <c r="D56" s="30"/>
      <c r="E56" s="45"/>
      <c r="F56" s="43"/>
      <c r="G56" s="52"/>
      <c r="H56" s="13"/>
      <c r="I56" s="45">
        <f>C56+E56+G56</f>
        <v>0</v>
      </c>
      <c r="J56" s="30"/>
      <c r="K56" s="23">
        <f>I56/I7</f>
        <v>0</v>
      </c>
      <c r="L56" s="8"/>
      <c r="M56" s="8"/>
      <c r="N56" s="8"/>
      <c r="O56" s="8"/>
      <c r="P56" s="8"/>
    </row>
    <row r="57" spans="1:16" s="9" customFormat="1" ht="15" customHeight="1">
      <c r="A57" s="18"/>
      <c r="B57" s="19"/>
      <c r="C57" s="54">
        <f>C52+C56</f>
        <v>1132195</v>
      </c>
      <c r="D57" s="30"/>
      <c r="E57" s="54">
        <f>E52+E56</f>
        <v>-320074</v>
      </c>
      <c r="F57" s="31"/>
      <c r="G57" s="54">
        <f>G52+G56</f>
        <v>0</v>
      </c>
      <c r="H57" s="31"/>
      <c r="I57" s="44">
        <f>I52+I56</f>
        <v>812121</v>
      </c>
      <c r="J57" s="30"/>
      <c r="K57" s="23"/>
      <c r="L57" s="8"/>
      <c r="M57" s="8"/>
      <c r="N57" s="8"/>
      <c r="O57" s="8"/>
      <c r="P57" s="8"/>
    </row>
    <row r="58" spans="1:16" s="9" customFormat="1" ht="15" customHeight="1">
      <c r="A58" s="18"/>
      <c r="B58" s="19"/>
      <c r="C58" s="30"/>
      <c r="D58" s="30"/>
      <c r="E58" s="31"/>
      <c r="F58" s="31"/>
      <c r="G58" s="31"/>
      <c r="H58" s="31"/>
      <c r="I58" s="33"/>
      <c r="J58" s="30"/>
      <c r="K58" s="23"/>
      <c r="L58" s="8"/>
      <c r="M58" s="8"/>
      <c r="N58" s="8"/>
      <c r="O58" s="8"/>
      <c r="P58" s="8"/>
    </row>
    <row r="59" spans="1:16" s="9" customFormat="1" ht="15" customHeight="1" thickBot="1">
      <c r="A59" s="19" t="s">
        <v>76</v>
      </c>
      <c r="B59" s="8"/>
      <c r="C59" s="30"/>
      <c r="D59" s="30"/>
      <c r="E59" s="31"/>
      <c r="F59" s="31"/>
      <c r="G59" s="31"/>
      <c r="H59" s="31"/>
      <c r="I59" s="32">
        <f>I57/I7</f>
        <v>1.879013711054451</v>
      </c>
      <c r="J59" s="30"/>
      <c r="K59" s="23"/>
      <c r="L59" s="8"/>
      <c r="M59" s="8"/>
      <c r="N59" s="8"/>
      <c r="O59" s="8"/>
      <c r="P59" s="8"/>
    </row>
    <row r="60" spans="1:16" s="9" customFormat="1" ht="15" customHeight="1" thickTop="1">
      <c r="A60" s="18"/>
      <c r="B60" s="19"/>
      <c r="C60" s="30"/>
      <c r="D60" s="30"/>
      <c r="E60" s="31"/>
      <c r="F60" s="31"/>
      <c r="G60" s="31"/>
      <c r="H60" s="31"/>
      <c r="I60" s="33"/>
      <c r="J60" s="30"/>
      <c r="K60" s="23"/>
      <c r="L60" s="8"/>
      <c r="M60" s="8"/>
      <c r="N60" s="8"/>
      <c r="O60" s="8"/>
      <c r="P60" s="8"/>
    </row>
    <row r="61" spans="1:16" s="9" customFormat="1" ht="15.75">
      <c r="A61" s="73" t="s">
        <v>87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"/>
      <c r="M61" s="8"/>
      <c r="N61" s="8"/>
      <c r="O61" s="8"/>
      <c r="P61" s="8"/>
    </row>
    <row r="62" spans="1:16" s="9" customFormat="1" ht="15.75">
      <c r="A62" s="71" t="s">
        <v>77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8"/>
      <c r="M62" s="8"/>
      <c r="N62" s="8"/>
      <c r="O62" s="8"/>
      <c r="P62" s="8"/>
    </row>
    <row r="63" spans="1:16" s="9" customFormat="1" ht="15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8"/>
      <c r="M63" s="8"/>
      <c r="N63" s="8"/>
      <c r="O63" s="8"/>
      <c r="P63" s="8"/>
    </row>
    <row r="64" spans="1:16" s="9" customFormat="1" ht="15.75">
      <c r="A64" s="19" t="s">
        <v>46</v>
      </c>
      <c r="B64" s="58"/>
      <c r="C64" s="59" t="s">
        <v>95</v>
      </c>
      <c r="D64" s="49"/>
      <c r="E64" s="31"/>
      <c r="F64" s="31"/>
      <c r="G64" s="31"/>
      <c r="H64" s="13"/>
      <c r="I64" s="30"/>
      <c r="J64" s="23"/>
      <c r="K64" s="8"/>
      <c r="L64" s="8"/>
      <c r="M64" s="8"/>
      <c r="N64" s="8"/>
      <c r="O64" s="8"/>
      <c r="P64" s="8"/>
    </row>
    <row r="65" spans="1:16" s="9" customFormat="1" ht="15.75">
      <c r="A65" s="19" t="s">
        <v>111</v>
      </c>
      <c r="B65" s="49"/>
      <c r="C65" s="69" t="s">
        <v>94</v>
      </c>
      <c r="D65" s="49"/>
      <c r="E65" s="31"/>
      <c r="F65" s="31"/>
      <c r="G65" s="31"/>
      <c r="H65" s="13"/>
      <c r="I65" s="31"/>
      <c r="J65" s="23"/>
      <c r="K65" s="8"/>
      <c r="L65" s="8"/>
      <c r="M65" s="8"/>
      <c r="N65" s="8"/>
      <c r="O65" s="8"/>
      <c r="P65" s="8"/>
    </row>
    <row r="66" spans="1:16" s="9" customFormat="1" ht="15.75">
      <c r="A66" s="60" t="s">
        <v>112</v>
      </c>
      <c r="B66" s="61"/>
      <c r="C66" s="61"/>
      <c r="D66" s="61"/>
      <c r="E66" s="31"/>
      <c r="F66" s="31"/>
      <c r="G66" s="31"/>
      <c r="H66" s="13"/>
      <c r="I66" s="31"/>
      <c r="J66" s="23"/>
      <c r="K66" s="8"/>
      <c r="L66" s="8"/>
      <c r="M66" s="8"/>
      <c r="N66" s="8"/>
      <c r="O66" s="8"/>
      <c r="P66" s="8"/>
    </row>
    <row r="67" spans="1:16" s="9" customFormat="1" ht="15.75">
      <c r="A67" s="62" t="s">
        <v>1</v>
      </c>
      <c r="B67" s="8" t="s">
        <v>108</v>
      </c>
      <c r="C67" s="49"/>
      <c r="D67" s="49"/>
      <c r="E67" s="31"/>
      <c r="F67" s="31"/>
      <c r="G67" s="31"/>
      <c r="H67" s="31"/>
      <c r="I67" s="31"/>
      <c r="J67" s="31"/>
      <c r="K67" s="23"/>
      <c r="L67" s="8"/>
      <c r="M67" s="8"/>
      <c r="N67" s="8"/>
      <c r="O67" s="8"/>
      <c r="P67" s="8"/>
    </row>
    <row r="68" spans="1:16" s="9" customFormat="1" ht="15.75">
      <c r="A68" s="62" t="s">
        <v>4</v>
      </c>
      <c r="B68" s="8" t="s">
        <v>97</v>
      </c>
      <c r="C68" s="49"/>
      <c r="D68" s="49"/>
      <c r="E68" s="31"/>
      <c r="F68" s="31"/>
      <c r="G68" s="31"/>
      <c r="H68" s="31"/>
      <c r="I68" s="31"/>
      <c r="J68" s="31"/>
      <c r="K68" s="23"/>
      <c r="L68" s="8"/>
      <c r="M68" s="8"/>
      <c r="N68" s="8"/>
      <c r="O68" s="8"/>
      <c r="P68" s="8"/>
    </row>
    <row r="69" spans="1:16" s="9" customFormat="1" ht="15.75">
      <c r="A69" s="62"/>
      <c r="B69" s="8" t="s">
        <v>96</v>
      </c>
      <c r="C69" s="49"/>
      <c r="D69" s="49"/>
      <c r="E69" s="31"/>
      <c r="F69" s="31"/>
      <c r="G69" s="31"/>
      <c r="H69" s="31"/>
      <c r="I69" s="31"/>
      <c r="J69" s="31"/>
      <c r="K69" s="23"/>
      <c r="L69" s="8"/>
      <c r="M69" s="8"/>
      <c r="N69" s="8"/>
      <c r="O69" s="8"/>
      <c r="P69" s="8"/>
    </row>
    <row r="70" spans="1:16" s="9" customFormat="1" ht="15.75">
      <c r="A70" s="62" t="s">
        <v>5</v>
      </c>
      <c r="B70" s="8" t="s">
        <v>32</v>
      </c>
      <c r="C70" s="49"/>
      <c r="D70" s="49"/>
      <c r="E70" s="31"/>
      <c r="F70" s="31"/>
      <c r="G70" s="31"/>
      <c r="H70" s="31"/>
      <c r="I70" s="31"/>
      <c r="J70" s="31"/>
      <c r="K70" s="23"/>
      <c r="L70" s="8"/>
      <c r="M70" s="8"/>
      <c r="N70" s="8"/>
      <c r="O70" s="8"/>
      <c r="P70" s="8"/>
    </row>
    <row r="71" spans="1:16" s="9" customFormat="1" ht="15.75">
      <c r="A71" s="62" t="s">
        <v>6</v>
      </c>
      <c r="B71" s="8" t="s">
        <v>107</v>
      </c>
      <c r="C71" s="49"/>
      <c r="D71" s="49"/>
      <c r="E71" s="31"/>
      <c r="F71" s="31"/>
      <c r="G71" s="31"/>
      <c r="H71" s="31"/>
      <c r="I71" s="31"/>
      <c r="J71" s="31"/>
      <c r="K71" s="23"/>
      <c r="L71" s="8"/>
      <c r="M71" s="8"/>
      <c r="N71" s="8"/>
      <c r="O71" s="8"/>
      <c r="P71" s="8"/>
    </row>
    <row r="72" spans="1:16" s="9" customFormat="1" ht="15.75">
      <c r="A72" s="62" t="s">
        <v>7</v>
      </c>
      <c r="B72" s="8" t="s">
        <v>38</v>
      </c>
      <c r="C72" s="49"/>
      <c r="D72" s="49"/>
      <c r="E72" s="31"/>
      <c r="F72" s="31"/>
      <c r="G72" s="31"/>
      <c r="H72" s="31"/>
      <c r="I72" s="31"/>
      <c r="J72" s="31"/>
      <c r="K72" s="23"/>
      <c r="L72" s="8"/>
      <c r="M72" s="8"/>
      <c r="N72" s="8"/>
      <c r="O72" s="8"/>
      <c r="P72" s="8"/>
    </row>
    <row r="73" spans="1:16" s="9" customFormat="1" ht="15.75">
      <c r="A73" s="62" t="s">
        <v>8</v>
      </c>
      <c r="B73" s="8" t="s">
        <v>106</v>
      </c>
      <c r="C73" s="49"/>
      <c r="D73" s="49"/>
      <c r="E73" s="31"/>
      <c r="F73" s="31"/>
      <c r="G73" s="31"/>
      <c r="H73" s="31"/>
      <c r="I73" s="31"/>
      <c r="J73" s="31"/>
      <c r="K73" s="23"/>
      <c r="L73" s="8"/>
      <c r="M73" s="8"/>
      <c r="N73" s="8"/>
      <c r="O73" s="8"/>
      <c r="P73" s="8"/>
    </row>
    <row r="74" spans="1:16" s="9" customFormat="1" ht="15.75">
      <c r="A74" s="62" t="s">
        <v>9</v>
      </c>
      <c r="B74" s="8" t="s">
        <v>49</v>
      </c>
      <c r="C74" s="49"/>
      <c r="D74" s="49"/>
      <c r="E74" s="31"/>
      <c r="F74" s="31"/>
      <c r="G74" s="31"/>
      <c r="H74" s="31"/>
      <c r="I74" s="31"/>
      <c r="J74" s="31"/>
      <c r="K74" s="23"/>
      <c r="L74" s="8"/>
      <c r="M74" s="8"/>
      <c r="N74" s="8"/>
      <c r="O74" s="8"/>
      <c r="P74" s="8"/>
    </row>
    <row r="75" spans="1:16" s="9" customFormat="1" ht="15.75">
      <c r="A75" s="62" t="s">
        <v>10</v>
      </c>
      <c r="B75" s="8" t="s">
        <v>93</v>
      </c>
      <c r="C75" s="49"/>
      <c r="D75" s="49"/>
      <c r="E75" s="31"/>
      <c r="F75" s="31"/>
      <c r="G75" s="31"/>
      <c r="H75" s="31"/>
      <c r="I75" s="31"/>
      <c r="J75" s="31"/>
      <c r="K75" s="23"/>
      <c r="L75" s="8"/>
      <c r="M75" s="8"/>
      <c r="N75" s="8"/>
      <c r="O75" s="8"/>
      <c r="P75" s="8"/>
    </row>
    <row r="76" spans="1:16" s="9" customFormat="1" ht="15.75">
      <c r="A76" s="62" t="s">
        <v>23</v>
      </c>
      <c r="B76" s="8" t="s">
        <v>31</v>
      </c>
      <c r="C76" s="49"/>
      <c r="D76" s="49"/>
      <c r="E76" s="31"/>
      <c r="F76" s="31"/>
      <c r="G76" s="31"/>
      <c r="H76" s="31"/>
      <c r="I76" s="31"/>
      <c r="J76" s="31"/>
      <c r="K76" s="23"/>
      <c r="L76" s="8"/>
      <c r="M76" s="8"/>
      <c r="N76" s="8"/>
      <c r="O76" s="8"/>
      <c r="P76" s="8"/>
    </row>
    <row r="77" spans="1:16" s="9" customFormat="1" ht="15.75">
      <c r="A77" s="62" t="s">
        <v>24</v>
      </c>
      <c r="B77" s="8" t="s">
        <v>48</v>
      </c>
      <c r="C77" s="49"/>
      <c r="D77" s="49"/>
      <c r="E77" s="31"/>
      <c r="F77" s="31"/>
      <c r="G77" s="31"/>
      <c r="H77" s="31"/>
      <c r="I77" s="31"/>
      <c r="J77" s="31"/>
      <c r="K77" s="23"/>
      <c r="L77" s="8"/>
      <c r="M77" s="8"/>
      <c r="N77" s="8"/>
      <c r="O77" s="8"/>
      <c r="P77" s="8"/>
    </row>
    <row r="78" spans="1:16" s="9" customFormat="1" ht="15.75">
      <c r="A78" s="62" t="s">
        <v>25</v>
      </c>
      <c r="B78" s="8" t="s">
        <v>26</v>
      </c>
      <c r="C78" s="49"/>
      <c r="D78" s="49"/>
      <c r="E78" s="31"/>
      <c r="F78" s="31"/>
      <c r="G78" s="31"/>
      <c r="H78" s="31"/>
      <c r="I78" s="31"/>
      <c r="J78" s="31"/>
      <c r="K78" s="23"/>
      <c r="L78" s="8"/>
      <c r="M78" s="8"/>
      <c r="N78" s="8"/>
      <c r="O78" s="8"/>
      <c r="P78" s="8"/>
    </row>
    <row r="79" spans="1:16" s="9" customFormat="1" ht="15.75">
      <c r="A79" s="62" t="s">
        <v>35</v>
      </c>
      <c r="B79" s="8" t="s">
        <v>47</v>
      </c>
      <c r="C79" s="49"/>
      <c r="D79" s="49"/>
      <c r="E79" s="31"/>
      <c r="F79" s="31"/>
      <c r="G79" s="31"/>
      <c r="H79" s="31"/>
      <c r="I79" s="31"/>
      <c r="J79" s="31"/>
      <c r="K79" s="23"/>
      <c r="L79" s="8"/>
      <c r="M79" s="8"/>
      <c r="N79" s="8"/>
      <c r="O79" s="8"/>
      <c r="P79" s="8"/>
    </row>
    <row r="80" spans="1:16" s="9" customFormat="1" ht="15.75">
      <c r="A80" s="62" t="s">
        <v>37</v>
      </c>
      <c r="B80" s="8" t="s">
        <v>58</v>
      </c>
      <c r="C80" s="49"/>
      <c r="D80" s="49"/>
      <c r="E80" s="31"/>
      <c r="F80" s="31"/>
      <c r="G80" s="31"/>
      <c r="H80" s="31"/>
      <c r="I80" s="31"/>
      <c r="J80" s="31"/>
      <c r="K80" s="23"/>
      <c r="L80" s="8"/>
      <c r="M80" s="8"/>
      <c r="N80" s="8"/>
      <c r="O80" s="8"/>
      <c r="P80" s="8"/>
    </row>
    <row r="81" spans="1:16" s="9" customFormat="1" ht="15.75">
      <c r="A81" s="62" t="s">
        <v>53</v>
      </c>
      <c r="B81" s="8" t="s">
        <v>105</v>
      </c>
      <c r="C81" s="49"/>
      <c r="D81" s="49"/>
      <c r="E81" s="31"/>
      <c r="F81" s="31"/>
      <c r="G81" s="31"/>
      <c r="H81" s="31"/>
      <c r="I81" s="31"/>
      <c r="J81" s="31"/>
      <c r="K81" s="23"/>
      <c r="L81" s="8"/>
      <c r="M81" s="8"/>
      <c r="N81" s="8"/>
      <c r="O81" s="8"/>
      <c r="P81" s="8"/>
    </row>
    <row r="82" spans="1:16" s="9" customFormat="1" ht="15.75">
      <c r="A82" s="62"/>
      <c r="B82" s="8" t="s">
        <v>98</v>
      </c>
      <c r="C82" s="49"/>
      <c r="D82" s="49"/>
      <c r="E82" s="31"/>
      <c r="F82" s="31"/>
      <c r="G82" s="31"/>
      <c r="H82" s="31"/>
      <c r="I82" s="31"/>
      <c r="J82" s="31"/>
      <c r="K82" s="23"/>
      <c r="L82" s="8"/>
      <c r="M82" s="8"/>
      <c r="N82" s="8"/>
      <c r="O82" s="8"/>
      <c r="P82" s="8"/>
    </row>
    <row r="83" spans="1:16" s="9" customFormat="1" ht="15.75">
      <c r="A83" s="62" t="s">
        <v>51</v>
      </c>
      <c r="B83" s="8" t="s">
        <v>100</v>
      </c>
      <c r="C83" s="49"/>
      <c r="D83" s="49"/>
      <c r="E83" s="31"/>
      <c r="F83" s="31"/>
      <c r="G83" s="31"/>
      <c r="H83" s="31"/>
      <c r="I83" s="31"/>
      <c r="J83" s="31"/>
      <c r="K83" s="23"/>
      <c r="L83" s="8"/>
      <c r="M83" s="8"/>
      <c r="N83" s="8"/>
      <c r="O83" s="8"/>
      <c r="P83" s="8"/>
    </row>
    <row r="84" spans="1:16" s="9" customFormat="1" ht="15.75">
      <c r="A84" s="62"/>
      <c r="B84" s="8" t="s">
        <v>99</v>
      </c>
      <c r="C84" s="49"/>
      <c r="D84" s="49"/>
      <c r="E84" s="31"/>
      <c r="F84" s="31"/>
      <c r="G84" s="31"/>
      <c r="H84" s="31"/>
      <c r="I84" s="31"/>
      <c r="J84" s="31"/>
      <c r="K84" s="23"/>
      <c r="L84" s="8"/>
      <c r="M84" s="8"/>
      <c r="N84" s="8"/>
      <c r="O84" s="8"/>
      <c r="P84" s="8"/>
    </row>
    <row r="85" spans="1:16" s="9" customFormat="1" ht="15.75">
      <c r="A85" s="62" t="s">
        <v>59</v>
      </c>
      <c r="B85" s="8" t="s">
        <v>104</v>
      </c>
      <c r="C85" s="49"/>
      <c r="D85" s="49"/>
      <c r="E85" s="31"/>
      <c r="F85" s="31"/>
      <c r="G85" s="31"/>
      <c r="H85" s="31"/>
      <c r="I85" s="31"/>
      <c r="J85" s="31"/>
      <c r="K85" s="23"/>
      <c r="L85" s="8"/>
      <c r="M85" s="8"/>
      <c r="N85" s="8"/>
      <c r="O85" s="8"/>
      <c r="P85" s="8"/>
    </row>
    <row r="86" spans="1:16" s="9" customFormat="1" ht="15.75">
      <c r="A86" s="62"/>
      <c r="B86" s="8" t="s">
        <v>68</v>
      </c>
      <c r="C86" s="49"/>
      <c r="D86" s="49"/>
      <c r="E86" s="31"/>
      <c r="F86" s="31"/>
      <c r="G86" s="31"/>
      <c r="H86" s="31"/>
      <c r="I86" s="31"/>
      <c r="J86" s="31"/>
      <c r="K86" s="23"/>
      <c r="L86" s="8"/>
      <c r="M86" s="8"/>
      <c r="N86" s="8"/>
      <c r="O86" s="8"/>
      <c r="P86" s="8"/>
    </row>
    <row r="87" spans="1:16" s="9" customFormat="1" ht="15.75">
      <c r="A87" s="62"/>
      <c r="B87" s="8" t="s">
        <v>69</v>
      </c>
      <c r="C87" s="49"/>
      <c r="D87" s="49"/>
      <c r="E87" s="31"/>
      <c r="F87" s="31"/>
      <c r="G87" s="31"/>
      <c r="H87" s="31"/>
      <c r="I87" s="31"/>
      <c r="J87" s="31"/>
      <c r="K87" s="23"/>
      <c r="L87" s="8"/>
      <c r="M87" s="8"/>
      <c r="N87" s="8"/>
      <c r="O87" s="8"/>
      <c r="P87" s="8"/>
    </row>
    <row r="88" spans="1:16" s="9" customFormat="1" ht="15.75">
      <c r="A88" s="62"/>
      <c r="B88" s="63" t="s">
        <v>86</v>
      </c>
      <c r="C88" s="49"/>
      <c r="D88" s="49"/>
      <c r="E88" s="31"/>
      <c r="F88" s="31"/>
      <c r="G88" s="31"/>
      <c r="H88" s="31"/>
      <c r="I88" s="31"/>
      <c r="J88" s="31"/>
      <c r="K88" s="23"/>
      <c r="L88" s="8"/>
      <c r="M88" s="8"/>
      <c r="N88" s="8"/>
      <c r="O88" s="8"/>
      <c r="P88" s="8"/>
    </row>
    <row r="89" spans="1:16" s="9" customFormat="1" ht="15.75">
      <c r="A89" s="62" t="s">
        <v>64</v>
      </c>
      <c r="B89" s="8" t="s">
        <v>103</v>
      </c>
      <c r="C89" s="49"/>
      <c r="D89" s="49"/>
      <c r="E89" s="31"/>
      <c r="F89" s="31"/>
      <c r="G89" s="31"/>
      <c r="H89" s="31"/>
      <c r="I89" s="31"/>
      <c r="J89" s="31"/>
      <c r="K89" s="23"/>
      <c r="L89" s="8"/>
      <c r="M89" s="8"/>
      <c r="N89" s="8"/>
      <c r="O89" s="8"/>
      <c r="P89" s="8"/>
    </row>
    <row r="90" spans="1:16" s="9" customFormat="1" ht="15.75">
      <c r="A90" s="62"/>
      <c r="B90" s="8" t="s">
        <v>101</v>
      </c>
      <c r="C90" s="49"/>
      <c r="D90" s="49"/>
      <c r="E90" s="31"/>
      <c r="F90" s="31"/>
      <c r="G90" s="31"/>
      <c r="H90" s="31"/>
      <c r="I90" s="31"/>
      <c r="J90" s="31"/>
      <c r="K90" s="23"/>
      <c r="L90" s="8"/>
      <c r="M90" s="8"/>
      <c r="N90" s="8"/>
      <c r="O90" s="8"/>
      <c r="P90" s="8"/>
    </row>
    <row r="91" spans="1:16" s="9" customFormat="1" ht="15.75">
      <c r="A91" s="62" t="s">
        <v>63</v>
      </c>
      <c r="B91" s="8" t="s">
        <v>109</v>
      </c>
      <c r="C91" s="49"/>
      <c r="D91" s="49"/>
      <c r="E91" s="31"/>
      <c r="F91" s="31"/>
      <c r="G91" s="31"/>
      <c r="H91" s="31"/>
      <c r="I91" s="31"/>
      <c r="J91" s="31"/>
      <c r="K91" s="23"/>
      <c r="L91" s="8"/>
      <c r="M91" s="8"/>
      <c r="N91" s="8"/>
      <c r="O91" s="8"/>
      <c r="P91" s="8"/>
    </row>
    <row r="92" spans="1:16" ht="15">
      <c r="A92" s="64"/>
      <c r="B92" s="65" t="s">
        <v>102</v>
      </c>
      <c r="C92" s="66"/>
      <c r="D92" s="66"/>
      <c r="E92" s="67"/>
      <c r="F92" s="67"/>
      <c r="G92" s="67"/>
      <c r="H92" s="67"/>
      <c r="I92" s="67"/>
      <c r="J92" s="67"/>
      <c r="K92" s="68"/>
      <c r="L92" s="55"/>
      <c r="M92" s="55"/>
      <c r="N92" s="55"/>
      <c r="O92" s="55"/>
      <c r="P92" s="55"/>
    </row>
    <row r="93" spans="1:16" ht="15">
      <c r="A93" s="64"/>
      <c r="B93" s="65"/>
      <c r="C93" s="66"/>
      <c r="D93" s="66"/>
      <c r="E93" s="67"/>
      <c r="F93" s="67"/>
      <c r="G93" s="67"/>
      <c r="H93" s="67"/>
      <c r="I93" s="67"/>
      <c r="J93" s="67"/>
      <c r="K93" s="68"/>
      <c r="L93" s="55"/>
      <c r="M93" s="55"/>
      <c r="N93" s="55"/>
      <c r="O93" s="55"/>
      <c r="P93" s="55"/>
    </row>
    <row r="94" spans="1:16" ht="15">
      <c r="A94" s="64"/>
      <c r="B94" s="65"/>
      <c r="C94" s="66"/>
      <c r="D94" s="66"/>
      <c r="E94" s="67"/>
      <c r="F94" s="67"/>
      <c r="G94" s="67"/>
      <c r="H94" s="67"/>
      <c r="I94" s="67"/>
      <c r="J94" s="67"/>
      <c r="K94" s="68"/>
      <c r="L94" s="55"/>
      <c r="M94" s="55"/>
      <c r="N94" s="55"/>
      <c r="O94" s="55"/>
      <c r="P94" s="55"/>
    </row>
    <row r="95" spans="1:16" ht="15">
      <c r="A95" s="64"/>
      <c r="B95" s="65"/>
      <c r="C95" s="66"/>
      <c r="D95" s="66"/>
      <c r="E95" s="67"/>
      <c r="F95" s="67"/>
      <c r="G95" s="67"/>
      <c r="H95" s="67"/>
      <c r="I95" s="67"/>
      <c r="J95" s="67"/>
      <c r="K95" s="68"/>
      <c r="L95" s="55"/>
      <c r="M95" s="55"/>
      <c r="N95" s="55"/>
      <c r="O95" s="55"/>
      <c r="P95" s="55"/>
    </row>
    <row r="96" spans="1:16" ht="15">
      <c r="A96" s="64"/>
      <c r="B96" s="65"/>
      <c r="C96" s="66"/>
      <c r="D96" s="66"/>
      <c r="E96" s="67"/>
      <c r="F96" s="67"/>
      <c r="G96" s="67"/>
      <c r="H96" s="67"/>
      <c r="I96" s="67"/>
      <c r="J96" s="67"/>
      <c r="K96" s="68"/>
      <c r="L96" s="55"/>
      <c r="M96" s="55"/>
      <c r="N96" s="55"/>
      <c r="O96" s="55"/>
      <c r="P96" s="55"/>
    </row>
    <row r="97" spans="1:16" ht="15">
      <c r="A97" s="64"/>
      <c r="B97" s="65"/>
      <c r="C97" s="66"/>
      <c r="D97" s="66"/>
      <c r="E97" s="67"/>
      <c r="F97" s="67"/>
      <c r="G97" s="67"/>
      <c r="H97" s="67"/>
      <c r="I97" s="67"/>
      <c r="J97" s="67"/>
      <c r="K97" s="68"/>
      <c r="L97" s="55"/>
      <c r="M97" s="55"/>
      <c r="N97" s="55"/>
      <c r="O97" s="55"/>
      <c r="P97" s="55"/>
    </row>
    <row r="98" spans="1:16" ht="15">
      <c r="A98" s="64"/>
      <c r="B98" s="65"/>
      <c r="C98" s="66"/>
      <c r="D98" s="66"/>
      <c r="E98" s="67"/>
      <c r="F98" s="67"/>
      <c r="G98" s="67"/>
      <c r="H98" s="67"/>
      <c r="I98" s="67"/>
      <c r="J98" s="67"/>
      <c r="K98" s="68"/>
      <c r="L98" s="55"/>
      <c r="M98" s="55"/>
      <c r="N98" s="55"/>
      <c r="O98" s="55"/>
      <c r="P98" s="55"/>
    </row>
    <row r="99" spans="1:16" ht="15">
      <c r="A99" s="64"/>
      <c r="B99" s="65"/>
      <c r="C99" s="66"/>
      <c r="D99" s="66"/>
      <c r="E99" s="67"/>
      <c r="F99" s="67"/>
      <c r="G99" s="67"/>
      <c r="H99" s="67"/>
      <c r="I99" s="67"/>
      <c r="J99" s="67"/>
      <c r="K99" s="68"/>
      <c r="L99" s="55"/>
      <c r="M99" s="55"/>
      <c r="N99" s="55"/>
      <c r="O99" s="55"/>
      <c r="P99" s="55"/>
    </row>
    <row r="100" spans="1:16" ht="15">
      <c r="A100" s="64"/>
      <c r="B100" s="65"/>
      <c r="C100" s="66"/>
      <c r="D100" s="66"/>
      <c r="E100" s="67"/>
      <c r="F100" s="67"/>
      <c r="G100" s="67"/>
      <c r="H100" s="67"/>
      <c r="I100" s="67"/>
      <c r="J100" s="67"/>
      <c r="K100" s="68"/>
      <c r="L100" s="55"/>
      <c r="M100" s="55"/>
      <c r="N100" s="55"/>
      <c r="O100" s="55"/>
      <c r="P100" s="55"/>
    </row>
    <row r="101" spans="1:16" ht="15">
      <c r="A101" s="64"/>
      <c r="B101" s="65"/>
      <c r="C101" s="66"/>
      <c r="D101" s="66"/>
      <c r="E101" s="67"/>
      <c r="F101" s="67"/>
      <c r="G101" s="67"/>
      <c r="H101" s="67"/>
      <c r="I101" s="67"/>
      <c r="J101" s="67"/>
      <c r="K101" s="68"/>
      <c r="L101" s="55"/>
      <c r="M101" s="55"/>
      <c r="N101" s="55"/>
      <c r="O101" s="55"/>
      <c r="P101" s="55"/>
    </row>
    <row r="102" spans="1:16" ht="15">
      <c r="A102" s="64"/>
      <c r="B102" s="65"/>
      <c r="C102" s="66"/>
      <c r="D102" s="66"/>
      <c r="E102" s="67"/>
      <c r="F102" s="67"/>
      <c r="G102" s="67"/>
      <c r="H102" s="67"/>
      <c r="I102" s="67"/>
      <c r="J102" s="67"/>
      <c r="K102" s="68"/>
      <c r="L102" s="55"/>
      <c r="M102" s="55"/>
      <c r="N102" s="55"/>
      <c r="O102" s="55"/>
      <c r="P102" s="55"/>
    </row>
    <row r="103" spans="1:16" ht="15">
      <c r="A103" s="64"/>
      <c r="B103" s="65"/>
      <c r="C103" s="66"/>
      <c r="D103" s="66"/>
      <c r="E103" s="67"/>
      <c r="F103" s="67"/>
      <c r="G103" s="67"/>
      <c r="H103" s="67"/>
      <c r="I103" s="67"/>
      <c r="J103" s="67"/>
      <c r="K103" s="68"/>
      <c r="L103" s="55"/>
      <c r="M103" s="55"/>
      <c r="N103" s="55"/>
      <c r="O103" s="55"/>
      <c r="P103" s="55"/>
    </row>
    <row r="104" spans="1:16" ht="15">
      <c r="A104" s="64"/>
      <c r="B104" s="65"/>
      <c r="C104" s="66"/>
      <c r="D104" s="66"/>
      <c r="E104" s="67"/>
      <c r="F104" s="67"/>
      <c r="G104" s="67"/>
      <c r="H104" s="67"/>
      <c r="I104" s="67"/>
      <c r="J104" s="67"/>
      <c r="K104" s="68"/>
      <c r="L104" s="55"/>
      <c r="M104" s="55"/>
      <c r="N104" s="55"/>
      <c r="O104" s="55"/>
      <c r="P104" s="55"/>
    </row>
    <row r="105" spans="1:16" ht="15">
      <c r="A105" s="64"/>
      <c r="B105" s="65"/>
      <c r="C105" s="66"/>
      <c r="D105" s="66"/>
      <c r="E105" s="67"/>
      <c r="F105" s="67"/>
      <c r="G105" s="67"/>
      <c r="H105" s="67"/>
      <c r="I105" s="67"/>
      <c r="J105" s="67"/>
      <c r="K105" s="68"/>
      <c r="L105" s="55"/>
      <c r="M105" s="55"/>
      <c r="N105" s="55"/>
      <c r="O105" s="55"/>
      <c r="P105" s="55"/>
    </row>
    <row r="106" ht="15">
      <c r="B106" s="5"/>
    </row>
    <row r="107" ht="15">
      <c r="B107" s="5"/>
    </row>
    <row r="108" ht="15">
      <c r="B108" s="5"/>
    </row>
    <row r="109" ht="15">
      <c r="B109" s="5"/>
    </row>
    <row r="110" ht="15">
      <c r="B110" s="5"/>
    </row>
    <row r="111" ht="15">
      <c r="B111" s="5"/>
    </row>
    <row r="112" ht="15">
      <c r="B112" s="5"/>
    </row>
    <row r="113" ht="15">
      <c r="B113" s="5"/>
    </row>
    <row r="114" ht="15">
      <c r="B114" s="5"/>
    </row>
    <row r="115" ht="15">
      <c r="B115" s="5"/>
    </row>
    <row r="116" ht="15">
      <c r="B116" s="5"/>
    </row>
    <row r="117" ht="15">
      <c r="B117" s="5"/>
    </row>
    <row r="118" ht="15">
      <c r="B118" s="5"/>
    </row>
    <row r="119" ht="15">
      <c r="B119" s="5"/>
    </row>
    <row r="120" ht="15">
      <c r="B120" s="5"/>
    </row>
    <row r="121" ht="15">
      <c r="B121" s="5"/>
    </row>
    <row r="122" ht="15">
      <c r="B122" s="5"/>
    </row>
    <row r="123" ht="15">
      <c r="B123" s="5"/>
    </row>
    <row r="124" ht="15">
      <c r="B124" s="5"/>
    </row>
    <row r="125" ht="15">
      <c r="B125" s="5"/>
    </row>
    <row r="126" ht="15">
      <c r="B126" s="5"/>
    </row>
    <row r="127" ht="15">
      <c r="B127" s="5"/>
    </row>
    <row r="128" ht="15">
      <c r="B128" s="5"/>
    </row>
    <row r="129" ht="15">
      <c r="B129" s="5"/>
    </row>
    <row r="130" ht="15">
      <c r="B130" s="5"/>
    </row>
    <row r="131" ht="15">
      <c r="B131" s="5"/>
    </row>
    <row r="132" ht="15">
      <c r="B132" s="5"/>
    </row>
    <row r="133" ht="15">
      <c r="B133" s="5"/>
    </row>
    <row r="134" ht="15">
      <c r="B134" s="5"/>
    </row>
    <row r="135" ht="15">
      <c r="B135" s="5"/>
    </row>
    <row r="136" ht="15">
      <c r="B136" s="5"/>
    </row>
  </sheetData>
  <sheetProtection/>
  <mergeCells count="5">
    <mergeCell ref="A62:K62"/>
    <mergeCell ref="A1:K1"/>
    <mergeCell ref="A2:K2"/>
    <mergeCell ref="A3:K3"/>
    <mergeCell ref="A61:K61"/>
  </mergeCells>
  <printOptions horizontalCentered="1"/>
  <pageMargins left="0" right="0" top="0.408541666666667" bottom="0.75" header="0.5" footer="0.5"/>
  <pageSetup fitToHeight="1" fitToWidth="1" horizontalDpi="600" verticalDpi="600" orientation="portrait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Indirect Cost Rate Schedule Worksheet</dc:title>
  <dc:subject/>
  <dc:creator>WSDOT Audit</dc:creator>
  <cp:keywords/>
  <dc:description/>
  <cp:lastModifiedBy>Smitham, Debbie</cp:lastModifiedBy>
  <cp:lastPrinted>2015-03-17T15:38:04Z</cp:lastPrinted>
  <dcterms:created xsi:type="dcterms:W3CDTF">2001-03-27T22:21:14Z</dcterms:created>
  <dcterms:modified xsi:type="dcterms:W3CDTF">2017-02-21T19:48:13Z</dcterms:modified>
  <cp:category/>
  <cp:version/>
  <cp:contentType/>
  <cp:contentStatus/>
</cp:coreProperties>
</file>