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" windowWidth="14100" windowHeight="9348" activeTab="4"/>
  </bookViews>
  <sheets>
    <sheet name="MAP 6-8" sheetId="1" r:id="rId1"/>
    <sheet name="MAP 8-10" sheetId="2" r:id="rId2"/>
    <sheet name="MAP 10-12" sheetId="3" r:id="rId3"/>
    <sheet name="MAP 12-16" sheetId="4" r:id="rId4"/>
    <sheet name="MAP 16-22" sheetId="5" r:id="rId5"/>
    <sheet name="MAP 22-28" sheetId="6" r:id="rId6"/>
    <sheet name="MAP 28-40" sheetId="7" r:id="rId7"/>
    <sheet name="MAP 40-60" sheetId="8" r:id="rId8"/>
    <sheet name="MAP 60-120" sheetId="9" r:id="rId9"/>
  </sheets>
  <definedNames/>
  <calcPr fullCalcOnLoad="1"/>
</workbook>
</file>

<file path=xl/sharedStrings.xml><?xml version="1.0" encoding="utf-8"?>
<sst xmlns="http://schemas.openxmlformats.org/spreadsheetml/2006/main" count="144" uniqueCount="24">
  <si>
    <t>6-month</t>
  </si>
  <si>
    <t>1 year</t>
  </si>
  <si>
    <t>2 year</t>
  </si>
  <si>
    <t>10 year</t>
  </si>
  <si>
    <t>25 year</t>
  </si>
  <si>
    <t>50 year</t>
  </si>
  <si>
    <t>100 year</t>
  </si>
  <si>
    <t>Psds</t>
  </si>
  <si>
    <t>Interval</t>
  </si>
  <si>
    <t xml:space="preserve">Psds = </t>
  </si>
  <si>
    <t>3 hr precipitation (inches) for selected return period for short duration storm</t>
  </si>
  <si>
    <t>← (2 year - 2 hour precipitation depth in inches)</t>
  </si>
  <si>
    <t>Short Duration 3 hr Storm Conversions</t>
  </si>
  <si>
    <t>MAP=</t>
  </si>
  <si>
    <t>6 to 8</t>
  </si>
  <si>
    <t>8 to 10</t>
  </si>
  <si>
    <t>10 to 12</t>
  </si>
  <si>
    <t>16 to22</t>
  </si>
  <si>
    <t>22 to 28</t>
  </si>
  <si>
    <t>28 to 40</t>
  </si>
  <si>
    <t>40 to 60</t>
  </si>
  <si>
    <t>60 to 120</t>
  </si>
  <si>
    <t>inches</t>
  </si>
  <si>
    <t>12 to 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</si>
</sst>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8">
    <font>
      <sz val="12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2" fontId="0" fillId="0" borderId="1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0" fillId="33" borderId="10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18" sqref="D18"/>
    </sheetView>
  </sheetViews>
  <sheetFormatPr defaultColWidth="8.88671875" defaultRowHeight="15"/>
  <cols>
    <col min="1" max="1" width="8.77734375" style="1" customWidth="1"/>
    <col min="2" max="2" width="8.77734375" style="4" customWidth="1"/>
  </cols>
  <sheetData>
    <row r="1" spans="1:3" s="16" customFormat="1" ht="15">
      <c r="A1" s="14"/>
      <c r="B1" s="15"/>
      <c r="C1" s="16" t="s">
        <v>12</v>
      </c>
    </row>
    <row r="2" spans="3:5" ht="15.75" thickBot="1">
      <c r="C2" s="20" t="s">
        <v>13</v>
      </c>
      <c r="D2" s="19" t="s">
        <v>14</v>
      </c>
      <c r="E2" s="18" t="s">
        <v>22</v>
      </c>
    </row>
    <row r="3" spans="3:4" ht="15" thickBot="1">
      <c r="C3" s="2">
        <v>0</v>
      </c>
      <c r="D3" s="5" t="s">
        <v>11</v>
      </c>
    </row>
    <row r="4" spans="3:4" ht="15" thickBot="1">
      <c r="C4" s="3"/>
      <c r="D4" s="5"/>
    </row>
    <row r="5" spans="1:2" ht="15" thickBot="1">
      <c r="A5" s="6" t="s">
        <v>8</v>
      </c>
      <c r="B5" s="10" t="s">
        <v>7</v>
      </c>
    </row>
    <row r="6" spans="1:2" ht="15">
      <c r="A6" s="8" t="s">
        <v>0</v>
      </c>
      <c r="B6" s="11">
        <f>C$3*(0.65)</f>
        <v>0</v>
      </c>
    </row>
    <row r="7" spans="1:2" ht="15">
      <c r="A7" s="9" t="s">
        <v>1</v>
      </c>
      <c r="B7" s="12">
        <f>C$3*(0.84)</f>
        <v>0</v>
      </c>
    </row>
    <row r="8" spans="1:2" ht="15">
      <c r="A8" s="9" t="s">
        <v>2</v>
      </c>
      <c r="B8" s="12">
        <f>C$3*(1.06)</f>
        <v>0</v>
      </c>
    </row>
    <row r="9" spans="1:2" ht="15">
      <c r="A9" s="9" t="s">
        <v>3</v>
      </c>
      <c r="B9" s="12">
        <f>C$3*(1.73)</f>
        <v>0</v>
      </c>
    </row>
    <row r="10" spans="1:2" ht="15">
      <c r="A10" s="9" t="s">
        <v>4</v>
      </c>
      <c r="B10" s="12">
        <f>C$3*(2.3)</f>
        <v>0</v>
      </c>
    </row>
    <row r="11" spans="1:2" ht="15">
      <c r="A11" s="9" t="s">
        <v>5</v>
      </c>
      <c r="B11" s="12">
        <f>C$3*(2.84)</f>
        <v>0</v>
      </c>
    </row>
    <row r="12" spans="1:2" ht="15.75" thickBot="1">
      <c r="A12" s="7" t="s">
        <v>6</v>
      </c>
      <c r="B12" s="13">
        <f>C$3*(3.49)</f>
        <v>0</v>
      </c>
    </row>
    <row r="14" spans="1:2" ht="15">
      <c r="A14" s="4" t="s">
        <v>9</v>
      </c>
      <c r="B14" t="s">
        <v>10</v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4" sqref="A14:B14"/>
    </sheetView>
  </sheetViews>
  <sheetFormatPr defaultColWidth="8.88671875" defaultRowHeight="15"/>
  <cols>
    <col min="1" max="1" width="8.77734375" style="1" customWidth="1"/>
    <col min="2" max="2" width="8.77734375" style="4" customWidth="1"/>
  </cols>
  <sheetData>
    <row r="1" spans="1:3" s="16" customFormat="1" ht="15">
      <c r="A1" s="14"/>
      <c r="B1" s="15"/>
      <c r="C1" s="16" t="s">
        <v>12</v>
      </c>
    </row>
    <row r="2" spans="3:5" ht="15.75" thickBot="1">
      <c r="C2" s="20" t="s">
        <v>13</v>
      </c>
      <c r="D2" s="19" t="s">
        <v>15</v>
      </c>
      <c r="E2" s="18" t="s">
        <v>22</v>
      </c>
    </row>
    <row r="3" spans="3:4" ht="15" thickBot="1">
      <c r="C3" s="2">
        <v>0</v>
      </c>
      <c r="D3" s="5" t="s">
        <v>11</v>
      </c>
    </row>
    <row r="4" spans="3:4" ht="15" thickBot="1">
      <c r="C4" s="3"/>
      <c r="D4" s="5"/>
    </row>
    <row r="5" spans="1:2" ht="15" thickBot="1">
      <c r="A5" s="6" t="s">
        <v>8</v>
      </c>
      <c r="B5" s="10" t="s">
        <v>7</v>
      </c>
    </row>
    <row r="6" spans="1:2" ht="15">
      <c r="A6" s="8" t="s">
        <v>0</v>
      </c>
      <c r="B6" s="11">
        <f>C$3*(0.66)</f>
        <v>0</v>
      </c>
    </row>
    <row r="7" spans="1:2" ht="15">
      <c r="A7" s="9" t="s">
        <v>1</v>
      </c>
      <c r="B7" s="12">
        <f>C$3*(0.85)</f>
        <v>0</v>
      </c>
    </row>
    <row r="8" spans="1:2" ht="15">
      <c r="A8" s="9" t="s">
        <v>2</v>
      </c>
      <c r="B8" s="12">
        <f>C$3*(1.06)</f>
        <v>0</v>
      </c>
    </row>
    <row r="9" spans="1:2" ht="15">
      <c r="A9" s="9" t="s">
        <v>3</v>
      </c>
      <c r="B9" s="12">
        <f>C$3*(1.7)</f>
        <v>0</v>
      </c>
    </row>
    <row r="10" spans="1:2" ht="15">
      <c r="A10" s="9" t="s">
        <v>4</v>
      </c>
      <c r="B10" s="12">
        <f>C$3*(2.22)</f>
        <v>0</v>
      </c>
    </row>
    <row r="11" spans="1:2" ht="15">
      <c r="A11" s="9" t="s">
        <v>5</v>
      </c>
      <c r="B11" s="12">
        <f>C$3*(2.7)</f>
        <v>0</v>
      </c>
    </row>
    <row r="12" spans="1:2" ht="15.75" thickBot="1">
      <c r="A12" s="7" t="s">
        <v>6</v>
      </c>
      <c r="B12" s="13">
        <f>C$3*(3.28)</f>
        <v>0</v>
      </c>
    </row>
    <row r="14" spans="1:2" ht="15">
      <c r="A14" s="4" t="s">
        <v>9</v>
      </c>
      <c r="B14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4" sqref="A14:B14"/>
    </sheetView>
  </sheetViews>
  <sheetFormatPr defaultColWidth="8.88671875" defaultRowHeight="15"/>
  <cols>
    <col min="1" max="1" width="8.77734375" style="1" customWidth="1"/>
    <col min="2" max="2" width="8.77734375" style="4" customWidth="1"/>
  </cols>
  <sheetData>
    <row r="1" spans="1:3" s="16" customFormat="1" ht="15">
      <c r="A1" s="14"/>
      <c r="B1" s="15"/>
      <c r="C1" s="16" t="s">
        <v>12</v>
      </c>
    </row>
    <row r="2" spans="3:5" ht="15.75" thickBot="1">
      <c r="C2" s="20" t="s">
        <v>13</v>
      </c>
      <c r="D2" s="19" t="s">
        <v>16</v>
      </c>
      <c r="E2" s="18" t="s">
        <v>22</v>
      </c>
    </row>
    <row r="3" spans="3:4" ht="15" thickBot="1">
      <c r="C3" s="2">
        <v>0</v>
      </c>
      <c r="D3" s="5" t="s">
        <v>11</v>
      </c>
    </row>
    <row r="4" spans="3:4" ht="15" thickBot="1">
      <c r="C4" s="3"/>
      <c r="D4" s="5"/>
    </row>
    <row r="5" spans="1:2" ht="15" thickBot="1">
      <c r="A5" s="6" t="s">
        <v>8</v>
      </c>
      <c r="B5" s="10" t="s">
        <v>7</v>
      </c>
    </row>
    <row r="6" spans="1:2" ht="15">
      <c r="A6" s="8" t="s">
        <v>0</v>
      </c>
      <c r="B6" s="11">
        <f>C$3*(0.68)</f>
        <v>0</v>
      </c>
    </row>
    <row r="7" spans="1:2" ht="15">
      <c r="A7" s="9" t="s">
        <v>1</v>
      </c>
      <c r="B7" s="12">
        <f>C$3*(0.86)</f>
        <v>0</v>
      </c>
    </row>
    <row r="8" spans="1:2" ht="15">
      <c r="A8" s="9" t="s">
        <v>2</v>
      </c>
      <c r="B8" s="12">
        <f>C$3*(1.06)</f>
        <v>0</v>
      </c>
    </row>
    <row r="9" spans="1:2" ht="15">
      <c r="A9" s="9" t="s">
        <v>3</v>
      </c>
      <c r="B9" s="12">
        <f>C$3*(1.65)</f>
        <v>0</v>
      </c>
    </row>
    <row r="10" spans="1:2" ht="15">
      <c r="A10" s="9" t="s">
        <v>4</v>
      </c>
      <c r="B10" s="12">
        <f>C$3*(2.14)</f>
        <v>0</v>
      </c>
    </row>
    <row r="11" spans="1:2" ht="15">
      <c r="A11" s="9" t="s">
        <v>5</v>
      </c>
      <c r="B11" s="12">
        <f>C$3*(2.59)</f>
        <v>0</v>
      </c>
    </row>
    <row r="12" spans="1:2" ht="15.75" thickBot="1">
      <c r="A12" s="7" t="s">
        <v>6</v>
      </c>
      <c r="B12" s="13">
        <f>C$3*(3.1)</f>
        <v>0</v>
      </c>
    </row>
    <row r="14" spans="1:2" ht="15">
      <c r="A14" s="4" t="s">
        <v>9</v>
      </c>
      <c r="B14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3" sqref="D3"/>
    </sheetView>
  </sheetViews>
  <sheetFormatPr defaultColWidth="8.88671875" defaultRowHeight="15"/>
  <cols>
    <col min="1" max="1" width="8.77734375" style="1" customWidth="1"/>
    <col min="2" max="2" width="8.77734375" style="4" customWidth="1"/>
  </cols>
  <sheetData>
    <row r="1" spans="1:3" s="16" customFormat="1" ht="15">
      <c r="A1" s="14"/>
      <c r="B1" s="15"/>
      <c r="C1" s="16" t="s">
        <v>12</v>
      </c>
    </row>
    <row r="2" spans="3:5" ht="15.75" thickBot="1">
      <c r="C2" s="20" t="s">
        <v>13</v>
      </c>
      <c r="D2" s="19" t="s">
        <v>23</v>
      </c>
      <c r="E2" s="18" t="s">
        <v>22</v>
      </c>
    </row>
    <row r="3" spans="3:4" ht="15" thickBot="1">
      <c r="C3" s="17">
        <v>0</v>
      </c>
      <c r="D3" s="5" t="s">
        <v>11</v>
      </c>
    </row>
    <row r="4" spans="3:4" ht="15" thickBot="1">
      <c r="C4" s="3"/>
      <c r="D4" s="5"/>
    </row>
    <row r="5" spans="1:2" ht="15" thickBot="1">
      <c r="A5" s="6" t="s">
        <v>8</v>
      </c>
      <c r="B5" s="10" t="s">
        <v>7</v>
      </c>
    </row>
    <row r="6" spans="1:2" ht="15">
      <c r="A6" s="8" t="s">
        <v>0</v>
      </c>
      <c r="B6" s="11">
        <f>C$3*(0.7)</f>
        <v>0</v>
      </c>
    </row>
    <row r="7" spans="1:2" ht="15">
      <c r="A7" s="9" t="s">
        <v>1</v>
      </c>
      <c r="B7" s="12">
        <f>C$3*(0.87)</f>
        <v>0</v>
      </c>
    </row>
    <row r="8" spans="1:2" ht="15">
      <c r="A8" s="9" t="s">
        <v>2</v>
      </c>
      <c r="B8" s="12">
        <f>C$3*(1.06)</f>
        <v>0</v>
      </c>
    </row>
    <row r="9" spans="1:2" ht="15">
      <c r="A9" s="9" t="s">
        <v>3</v>
      </c>
      <c r="B9" s="12">
        <f>C$3*(1.6)</f>
        <v>0</v>
      </c>
    </row>
    <row r="10" spans="1:2" ht="15">
      <c r="A10" s="9" t="s">
        <v>4</v>
      </c>
      <c r="B10" s="12">
        <f>C$3*(2.01)</f>
        <v>0</v>
      </c>
    </row>
    <row r="11" spans="1:2" ht="15">
      <c r="A11" s="9" t="s">
        <v>5</v>
      </c>
      <c r="B11" s="12">
        <f>C$3*(2.4)</f>
        <v>0</v>
      </c>
    </row>
    <row r="12" spans="1:2" ht="15.75" thickBot="1">
      <c r="A12" s="7" t="s">
        <v>6</v>
      </c>
      <c r="B12" s="13">
        <f>C$3*(2.82)</f>
        <v>0</v>
      </c>
    </row>
    <row r="14" spans="1:2" ht="15">
      <c r="A14" s="4" t="s">
        <v>9</v>
      </c>
      <c r="B14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C5" sqref="C5"/>
    </sheetView>
  </sheetViews>
  <sheetFormatPr defaultColWidth="8.88671875" defaultRowHeight="15"/>
  <cols>
    <col min="1" max="1" width="8.77734375" style="1" customWidth="1"/>
    <col min="2" max="2" width="8.77734375" style="4" customWidth="1"/>
  </cols>
  <sheetData>
    <row r="1" spans="1:3" s="16" customFormat="1" ht="15">
      <c r="A1" s="14"/>
      <c r="B1" s="15"/>
      <c r="C1" s="16" t="s">
        <v>12</v>
      </c>
    </row>
    <row r="2" spans="3:5" ht="15.75" thickBot="1">
      <c r="C2" s="20" t="s">
        <v>13</v>
      </c>
      <c r="D2" s="19" t="s">
        <v>17</v>
      </c>
      <c r="E2" s="18" t="s">
        <v>22</v>
      </c>
    </row>
    <row r="3" spans="3:4" ht="15" thickBot="1">
      <c r="C3" s="2">
        <v>0</v>
      </c>
      <c r="D3" s="5" t="s">
        <v>11</v>
      </c>
    </row>
    <row r="4" spans="3:4" ht="15" thickBot="1">
      <c r="C4" s="3"/>
      <c r="D4" s="5"/>
    </row>
    <row r="5" spans="1:2" ht="15" thickBot="1">
      <c r="A5" s="6" t="s">
        <v>8</v>
      </c>
      <c r="B5" s="10" t="s">
        <v>7</v>
      </c>
    </row>
    <row r="6" spans="1:2" ht="15">
      <c r="A6" s="8" t="s">
        <v>0</v>
      </c>
      <c r="B6" s="11">
        <f>C$3*(0.71)</f>
        <v>0</v>
      </c>
    </row>
    <row r="7" spans="1:2" ht="15">
      <c r="A7" s="9" t="s">
        <v>1</v>
      </c>
      <c r="B7" s="12">
        <f>C$3*(0.88)</f>
        <v>0</v>
      </c>
    </row>
    <row r="8" spans="1:2" ht="15">
      <c r="A8" s="9" t="s">
        <v>2</v>
      </c>
      <c r="B8" s="12">
        <f>C$3*(1.06)</f>
        <v>0</v>
      </c>
    </row>
    <row r="9" spans="1:2" ht="15">
      <c r="A9" s="9" t="s">
        <v>3</v>
      </c>
      <c r="B9" s="12">
        <f>C$3*(1.56)</f>
        <v>0</v>
      </c>
    </row>
    <row r="10" spans="1:2" ht="15">
      <c r="A10" s="9" t="s">
        <v>4</v>
      </c>
      <c r="B10" s="12">
        <f>C$3*(1.93)</f>
        <v>0</v>
      </c>
    </row>
    <row r="11" spans="1:2" ht="15">
      <c r="A11" s="9" t="s">
        <v>5</v>
      </c>
      <c r="B11" s="12">
        <f>C$3*(2.26)</f>
        <v>0</v>
      </c>
    </row>
    <row r="12" spans="1:2" ht="15.75" thickBot="1">
      <c r="A12" s="7" t="s">
        <v>6</v>
      </c>
      <c r="B12" s="13">
        <f>C$3*(2.63)</f>
        <v>0</v>
      </c>
    </row>
    <row r="14" spans="1:2" ht="15">
      <c r="A14" s="4" t="s">
        <v>9</v>
      </c>
      <c r="B14" t="s">
        <v>10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4" sqref="A14:B14"/>
    </sheetView>
  </sheetViews>
  <sheetFormatPr defaultColWidth="8.88671875" defaultRowHeight="15"/>
  <cols>
    <col min="1" max="1" width="8.77734375" style="1" customWidth="1"/>
    <col min="2" max="2" width="8.77734375" style="4" customWidth="1"/>
  </cols>
  <sheetData>
    <row r="1" spans="1:3" s="16" customFormat="1" ht="15">
      <c r="A1" s="14"/>
      <c r="B1" s="15"/>
      <c r="C1" s="16" t="s">
        <v>12</v>
      </c>
    </row>
    <row r="2" spans="3:5" ht="15.75" thickBot="1">
      <c r="C2" s="20" t="s">
        <v>13</v>
      </c>
      <c r="D2" s="19" t="s">
        <v>18</v>
      </c>
      <c r="E2" s="18" t="s">
        <v>22</v>
      </c>
    </row>
    <row r="3" spans="3:4" ht="15" thickBot="1">
      <c r="C3" s="2">
        <v>0</v>
      </c>
      <c r="D3" s="5" t="s">
        <v>11</v>
      </c>
    </row>
    <row r="4" spans="3:4" ht="15" thickBot="1">
      <c r="C4" s="3"/>
      <c r="D4" s="5"/>
    </row>
    <row r="5" spans="1:2" ht="15" thickBot="1">
      <c r="A5" s="6" t="s">
        <v>8</v>
      </c>
      <c r="B5" s="10" t="s">
        <v>7</v>
      </c>
    </row>
    <row r="6" spans="1:2" ht="15">
      <c r="A6" s="8" t="s">
        <v>0</v>
      </c>
      <c r="B6" s="11">
        <f>C$3*(0.73)</f>
        <v>0</v>
      </c>
    </row>
    <row r="7" spans="1:2" ht="15">
      <c r="A7" s="9" t="s">
        <v>1</v>
      </c>
      <c r="B7" s="12">
        <f>C$3*(0.89)</f>
        <v>0</v>
      </c>
    </row>
    <row r="8" spans="1:2" ht="15">
      <c r="A8" s="9" t="s">
        <v>2</v>
      </c>
      <c r="B8" s="12">
        <f>C$3*(1.06)</f>
        <v>0</v>
      </c>
    </row>
    <row r="9" spans="1:2" ht="15">
      <c r="A9" s="9" t="s">
        <v>3</v>
      </c>
      <c r="B9" s="12">
        <f>C$3*(1.52)</f>
        <v>0</v>
      </c>
    </row>
    <row r="10" spans="1:2" ht="15">
      <c r="A10" s="9" t="s">
        <v>4</v>
      </c>
      <c r="B10" s="12">
        <f>C$3*(1.84)</f>
        <v>0</v>
      </c>
    </row>
    <row r="11" spans="1:2" ht="15">
      <c r="A11" s="9" t="s">
        <v>5</v>
      </c>
      <c r="B11" s="12">
        <f>C$3*(2.13)</f>
        <v>0</v>
      </c>
    </row>
    <row r="12" spans="1:2" ht="15.75" thickBot="1">
      <c r="A12" s="7" t="s">
        <v>6</v>
      </c>
      <c r="B12" s="13">
        <f>C$3*(2.45)</f>
        <v>0</v>
      </c>
    </row>
    <row r="14" spans="1:2" ht="15">
      <c r="A14" s="4" t="s">
        <v>9</v>
      </c>
      <c r="B14" t="s">
        <v>10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4" sqref="A14:B14"/>
    </sheetView>
  </sheetViews>
  <sheetFormatPr defaultColWidth="8.88671875" defaultRowHeight="15"/>
  <cols>
    <col min="1" max="1" width="8.77734375" style="1" customWidth="1"/>
    <col min="2" max="2" width="8.77734375" style="4" customWidth="1"/>
  </cols>
  <sheetData>
    <row r="1" spans="1:3" s="16" customFormat="1" ht="15">
      <c r="A1" s="14"/>
      <c r="B1" s="15"/>
      <c r="C1" s="16" t="s">
        <v>12</v>
      </c>
    </row>
    <row r="2" spans="3:5" ht="15.75" thickBot="1">
      <c r="C2" s="20" t="s">
        <v>13</v>
      </c>
      <c r="D2" s="19" t="s">
        <v>19</v>
      </c>
      <c r="E2" s="18" t="s">
        <v>22</v>
      </c>
    </row>
    <row r="3" spans="3:4" ht="15" thickBot="1">
      <c r="C3" s="2">
        <v>0</v>
      </c>
      <c r="D3" s="5" t="s">
        <v>11</v>
      </c>
    </row>
    <row r="4" spans="3:4" ht="15" thickBot="1">
      <c r="C4" s="3"/>
      <c r="D4" s="5"/>
    </row>
    <row r="5" spans="1:2" ht="15" thickBot="1">
      <c r="A5" s="6" t="s">
        <v>8</v>
      </c>
      <c r="B5" s="10" t="s">
        <v>7</v>
      </c>
    </row>
    <row r="6" spans="1:2" ht="15">
      <c r="A6" s="8" t="s">
        <v>0</v>
      </c>
      <c r="B6" s="11">
        <f>C$3*(0.74)</f>
        <v>0</v>
      </c>
    </row>
    <row r="7" spans="1:2" ht="15">
      <c r="A7" s="9" t="s">
        <v>1</v>
      </c>
      <c r="B7" s="12">
        <f>C$3*(0.9)</f>
        <v>0</v>
      </c>
    </row>
    <row r="8" spans="1:2" ht="15">
      <c r="A8" s="9" t="s">
        <v>2</v>
      </c>
      <c r="B8" s="12">
        <f>C$3*(1.06)</f>
        <v>0</v>
      </c>
    </row>
    <row r="9" spans="1:2" ht="15">
      <c r="A9" s="9" t="s">
        <v>3</v>
      </c>
      <c r="B9" s="12">
        <f>C$3*(1.48)</f>
        <v>0</v>
      </c>
    </row>
    <row r="10" spans="1:2" ht="15">
      <c r="A10" s="9" t="s">
        <v>4</v>
      </c>
      <c r="B10" s="12">
        <f>C$3*(1.78)</f>
        <v>0</v>
      </c>
    </row>
    <row r="11" spans="1:2" ht="15">
      <c r="A11" s="9" t="s">
        <v>5</v>
      </c>
      <c r="B11" s="12">
        <f>C$3*(2.04)</f>
        <v>0</v>
      </c>
    </row>
    <row r="12" spans="1:2" ht="15.75" thickBot="1">
      <c r="A12" s="7" t="s">
        <v>6</v>
      </c>
      <c r="B12" s="13">
        <f>C$3*(2.32)</f>
        <v>0</v>
      </c>
    </row>
    <row r="14" spans="1:2" ht="15">
      <c r="A14" s="4" t="s">
        <v>9</v>
      </c>
      <c r="B14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4" sqref="A14:B14"/>
    </sheetView>
  </sheetViews>
  <sheetFormatPr defaultColWidth="8.88671875" defaultRowHeight="15"/>
  <cols>
    <col min="1" max="1" width="8.77734375" style="1" customWidth="1"/>
    <col min="2" max="2" width="8.77734375" style="4" customWidth="1"/>
  </cols>
  <sheetData>
    <row r="1" spans="1:3" s="16" customFormat="1" ht="15">
      <c r="A1" s="14"/>
      <c r="B1" s="15"/>
      <c r="C1" s="16" t="s">
        <v>12</v>
      </c>
    </row>
    <row r="2" spans="3:5" ht="15.75" thickBot="1">
      <c r="C2" s="20" t="s">
        <v>13</v>
      </c>
      <c r="D2" s="19" t="s">
        <v>20</v>
      </c>
      <c r="E2" s="18" t="s">
        <v>22</v>
      </c>
    </row>
    <row r="3" spans="3:4" ht="15" thickBot="1">
      <c r="C3" s="2">
        <v>0</v>
      </c>
      <c r="D3" s="5" t="s">
        <v>11</v>
      </c>
    </row>
    <row r="4" spans="3:4" ht="15" thickBot="1">
      <c r="C4" s="3"/>
      <c r="D4" s="5"/>
    </row>
    <row r="5" spans="1:2" ht="15" thickBot="1">
      <c r="A5" s="6" t="s">
        <v>8</v>
      </c>
      <c r="B5" s="10" t="s">
        <v>7</v>
      </c>
    </row>
    <row r="6" spans="1:2" ht="15">
      <c r="A6" s="8" t="s">
        <v>0</v>
      </c>
      <c r="B6" s="11">
        <f>C$3*(0.76)</f>
        <v>0</v>
      </c>
    </row>
    <row r="7" spans="1:2" ht="15">
      <c r="A7" s="9" t="s">
        <v>1</v>
      </c>
      <c r="B7" s="12">
        <f>C$3*(0.91)</f>
        <v>0</v>
      </c>
    </row>
    <row r="8" spans="1:2" ht="15">
      <c r="A8" s="9" t="s">
        <v>2</v>
      </c>
      <c r="B8" s="12">
        <f>C$3*(1.06)</f>
        <v>0</v>
      </c>
    </row>
    <row r="9" spans="1:2" ht="15">
      <c r="A9" s="9" t="s">
        <v>3</v>
      </c>
      <c r="B9" s="12">
        <f>C$3*(1.44)</f>
        <v>0</v>
      </c>
    </row>
    <row r="10" spans="1:2" ht="15">
      <c r="A10" s="9" t="s">
        <v>4</v>
      </c>
      <c r="B10" s="12">
        <f>C$3*(1.71)</f>
        <v>0</v>
      </c>
    </row>
    <row r="11" spans="1:2" ht="15">
      <c r="A11" s="9" t="s">
        <v>5</v>
      </c>
      <c r="B11" s="12">
        <f>C$3*(1.93)</f>
        <v>0</v>
      </c>
    </row>
    <row r="12" spans="1:2" ht="15.75" thickBot="1">
      <c r="A12" s="7" t="s">
        <v>6</v>
      </c>
      <c r="B12" s="13">
        <f>C$3*(2.17)</f>
        <v>0</v>
      </c>
    </row>
    <row r="14" spans="1:2" ht="15">
      <c r="A14" s="4" t="s">
        <v>9</v>
      </c>
      <c r="B14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4" sqref="A14:B14"/>
    </sheetView>
  </sheetViews>
  <sheetFormatPr defaultColWidth="8.88671875" defaultRowHeight="15"/>
  <cols>
    <col min="1" max="1" width="8.77734375" style="1" customWidth="1"/>
    <col min="2" max="2" width="8.77734375" style="4" customWidth="1"/>
  </cols>
  <sheetData>
    <row r="1" spans="1:3" s="16" customFormat="1" ht="15">
      <c r="A1" s="14"/>
      <c r="B1" s="15"/>
      <c r="C1" s="16" t="s">
        <v>12</v>
      </c>
    </row>
    <row r="2" spans="3:5" ht="15.75" thickBot="1">
      <c r="C2" s="20" t="s">
        <v>13</v>
      </c>
      <c r="D2" s="19" t="s">
        <v>21</v>
      </c>
      <c r="E2" s="18" t="s">
        <v>22</v>
      </c>
    </row>
    <row r="3" spans="3:4" ht="15" thickBot="1">
      <c r="C3" s="2">
        <v>0</v>
      </c>
      <c r="D3" s="5" t="s">
        <v>11</v>
      </c>
    </row>
    <row r="4" spans="3:4" ht="15" thickBot="1">
      <c r="C4" s="3"/>
      <c r="D4" s="5"/>
    </row>
    <row r="5" spans="1:2" ht="15" thickBot="1">
      <c r="A5" s="6" t="s">
        <v>8</v>
      </c>
      <c r="B5" s="10" t="s">
        <v>7</v>
      </c>
    </row>
    <row r="6" spans="1:2" ht="15">
      <c r="A6" s="8" t="s">
        <v>0</v>
      </c>
      <c r="B6" s="11">
        <f>C$3*(0.78)</f>
        <v>0</v>
      </c>
    </row>
    <row r="7" spans="1:2" ht="15">
      <c r="A7" s="9" t="s">
        <v>1</v>
      </c>
      <c r="B7" s="12">
        <f>C$3*(0.92)</f>
        <v>0</v>
      </c>
    </row>
    <row r="8" spans="1:2" ht="15">
      <c r="A8" s="9" t="s">
        <v>2</v>
      </c>
      <c r="B8" s="12">
        <f>C$3*(1.06)</f>
        <v>0</v>
      </c>
    </row>
    <row r="9" spans="1:2" ht="15">
      <c r="A9" s="9" t="s">
        <v>3</v>
      </c>
      <c r="B9" s="12">
        <f>C$3*(1.41)</f>
        <v>0</v>
      </c>
    </row>
    <row r="10" spans="1:2" ht="15">
      <c r="A10" s="9" t="s">
        <v>4</v>
      </c>
      <c r="B10" s="12">
        <f>C$3*(1.64)</f>
        <v>0</v>
      </c>
    </row>
    <row r="11" spans="1:2" ht="15">
      <c r="A11" s="9" t="s">
        <v>5</v>
      </c>
      <c r="B11" s="12">
        <f>C$3*(1.84)</f>
        <v>0</v>
      </c>
    </row>
    <row r="12" spans="1:2" ht="15.75" thickBot="1">
      <c r="A12" s="7" t="s">
        <v>6</v>
      </c>
      <c r="B12" s="13">
        <f>C$3*(2.05)</f>
        <v>0</v>
      </c>
    </row>
    <row r="14" spans="1:2" ht="15">
      <c r="A14" s="4" t="s">
        <v>9</v>
      </c>
      <c r="B14" t="s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Short Duration Rainfall Depth Converter</dc:title>
  <dc:subject>Short Duration Rainfall Depth Converter</dc:subject>
  <dc:creator>WSDOT Hydraulics</dc:creator>
  <cp:keywords/>
  <dc:description/>
  <cp:lastModifiedBy>willisr</cp:lastModifiedBy>
  <cp:lastPrinted>2005-04-28T19:15:39Z</cp:lastPrinted>
  <dcterms:created xsi:type="dcterms:W3CDTF">2004-02-17T18:59:15Z</dcterms:created>
  <dcterms:modified xsi:type="dcterms:W3CDTF">2019-12-05T17:28:09Z</dcterms:modified>
  <cp:category/>
  <cp:version/>
  <cp:contentType/>
  <cp:contentStatus/>
</cp:coreProperties>
</file>